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ialogsheets/sheet1.xml" ContentType="application/vnd.openxmlformats-officedocument.spreadsheetml.dialog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codeName="ThisWorkbook"/>
  <mc:AlternateContent xmlns:mc="http://schemas.openxmlformats.org/markup-compatibility/2006">
    <mc:Choice Requires="x15">
      <x15ac:absPath xmlns:x15ac="http://schemas.microsoft.com/office/spreadsheetml/2010/11/ac" url="/Users/rachelchristian/Desktop/"/>
    </mc:Choice>
  </mc:AlternateContent>
  <xr:revisionPtr revIDLastSave="0" documentId="8_{FE4710D8-C10A-9348-9719-C844B2D7067C}" xr6:coauthVersionLast="45" xr6:coauthVersionMax="45" xr10:uidLastSave="{00000000-0000-0000-0000-000000000000}"/>
  <bookViews>
    <workbookView xWindow="6880" yWindow="1000" windowWidth="19180" windowHeight="5560" tabRatio="732" xr2:uid="{00000000-000D-0000-FFFF-FFFF00000000}"/>
  </bookViews>
  <sheets>
    <sheet name="Sheet1" sheetId="1" r:id="rId1"/>
    <sheet name="Database" sheetId="5" state="veryHidden" r:id="rId2"/>
    <sheet name="Connections" sheetId="4" state="veryHidden" r:id="rId3"/>
    <sheet name="DWTables" sheetId="6" state="veryHidden" r:id="rId4"/>
    <sheet name="Notes" sheetId="8" r:id="rId5"/>
    <sheet name="Tables" sheetId="12" r:id="rId6"/>
    <sheet name="Calc" sheetId="10" state="veryHidden" r:id="rId7"/>
    <sheet name="CmpName" sheetId="11" state="hidden" r:id="rId8"/>
    <sheet name="Template" sheetId="9" state="veryHidden" r:id="rId9"/>
    <sheet name="Functions" sheetId="7" state="veryHidden" r:id="rId10"/>
  </sheets>
  <definedNames>
    <definedName name="area_id_001">Sheet1!$AA$15</definedName>
    <definedName name="c_page_count_001">Sheet1!$U$35</definedName>
    <definedName name="c_page_num_001">Sheet1!$S$35</definedName>
    <definedName name="CBCount">Connections!$A$13</definedName>
    <definedName name="cd_LB_fm_bleed_hole_diam_uid_001">Connections!$K$23:$K$25</definedName>
    <definedName name="cd_LB_fm_meter_type_001">Connections!$N$23:$N$30</definedName>
    <definedName name="cd_LB_fm_orif_diam_uid_001">Connections!$H$23:$H$24</definedName>
    <definedName name="cd_LB_pd_fluid_phase_001">Connections!$E$23:$E$26</definedName>
    <definedName name="ch_fm_bleed_hole_diam_uid_001">Connections!$J$21</definedName>
    <definedName name="ch_fm_meter_type_001">Connections!$M$21</definedName>
    <definedName name="ch_fm_orif_diam_uid_001">Connections!$G$21</definedName>
    <definedName name="ch_pd_fluid_phase_001">Connections!$D$21</definedName>
    <definedName name="chg_date_001">Sheet1!$AA$22</definedName>
    <definedName name="chg_num_001">Sheet1!$AA$14</definedName>
    <definedName name="chg_status_001">Sheet1!$AA$21</definedName>
    <definedName name="cmpnt_id_001">Sheet1!$AA$9</definedName>
    <definedName name="cmpnt_mfr_id_001">Sheet1!#REF!</definedName>
    <definedName name="cmpnt_mod_id_001">Sheet1!#REF!</definedName>
    <definedName name="cmpnt_name">Sheet1!$K$5</definedName>
    <definedName name="cmpnt_name_001">Sheet1!$K$5</definedName>
    <definedName name="cmpnt_serv">Sheet1!$K$6</definedName>
    <definedName name="cmpnt_serv_001">Sheet1!$K$6</definedName>
    <definedName name="colTagNumber">Calc!$F:$F</definedName>
    <definedName name="comp_flow_range_uom_001">Sheet1!#REF!</definedName>
    <definedName name="comp_flow_uom_001">Sheet1!$N$14</definedName>
    <definedName name="comp_flow_uom_1_001">Sheet1!$T$14</definedName>
    <definedName name="comp_flow_uom_2_001">Sheet1!$N$15</definedName>
    <definedName name="comp_press_uom_001">Sheet1!$N$16</definedName>
    <definedName name="comp_press_uom_1_001">Sheet1!$T$16</definedName>
    <definedName name="d_dddw_pipe_orif_material__mat_group">DWTables!$AU$11:$AU$32</definedName>
    <definedName name="d_dddw_pipe_orif_material__pipe_mat_name">DWTables!$AS$11:$AS$32</definedName>
    <definedName name="d_dddw_pipe_orif_material__pipe_orif_mat_id">DWTables!$AT$11:$AT$32</definedName>
    <definedName name="d_dddw_spec_cmpnt_mfr__cmpnt_mfr_id">DWTables!$E$11:$E$19</definedName>
    <definedName name="d_dddw_spec_cmpnt_mfr__cmpnt_mfr_name">DWTables!$D$11:$D$19</definedName>
    <definedName name="d_dddw_spec_cmpnt_mod__cmpnt_mfr_id">DWTables!$G$11:$G$237</definedName>
    <definedName name="d_dddw_spec_cmpnt_mod__cmpnt_mod_id">DWTables!$I$11:$I$237</definedName>
    <definedName name="d_dddw_spec_cmpnt_mod__cmpnt_mod_name">DWTables!$J$11:$J$237</definedName>
    <definedName name="d_dddw_spec_cmpnt_mod__proc_func_id">DWTables!$H$11:$H$237</definedName>
    <definedName name="d_dddw_spec_line_i_d__line_id">DWTables!$U$11</definedName>
    <definedName name="d_dddw_spec_line_i_d__line_internal_dia">DWTables!$V$11</definedName>
    <definedName name="d_dddw_spec_line_num__line_id">DWTables!$O$11</definedName>
    <definedName name="d_dddw_spec_line_num__line_num">DWTables!$P$11</definedName>
    <definedName name="d_dddw_spec_line_sched__line_id">DWTables!$L$11</definedName>
    <definedName name="d_dddw_spec_line_sched__line_sched">DWTables!$M$11</definedName>
    <definedName name="d_dddw_spec_line_size__line_id">DWTables!$R$11</definedName>
    <definedName name="d_dddw_spec_line_size__line_size">DWTables!$S$11</definedName>
    <definedName name="d_dddw_spec_line_uom__line_id">DWTables!$AL$11</definedName>
    <definedName name="d_dddw_spec_line_uom__line_num">DWTables!$AM$11</definedName>
    <definedName name="d_dddw_spec_line_uom__line_sched">DWTables!$AN$11</definedName>
    <definedName name="d_dddw_spec_line_uom__line_size">DWTables!$AO$11</definedName>
    <definedName name="d_dddw_spec_line_uom__line_uom">DWTables!$AQ$11</definedName>
    <definedName name="d_dddw_spec_line_uom__plant_id">DWTables!$AP$11</definedName>
    <definedName name="d_dddw_spec_pd_dwg_name__dwg_id">DWTables!$AW$11:$AW$13</definedName>
    <definedName name="d_dddw_spec_pd_dwg_name__dwg_name">DWTables!$AX$11:$AX$13</definedName>
    <definedName name="d_ex_sub__id">DWTables!$AA$11:$AA$64</definedName>
    <definedName name="d_ex_sub__prim">DWTables!$Y$11:$Y$64</definedName>
    <definedName name="d_ex_sub__sub_n">DWTables!$Z$11:$Z$64</definedName>
    <definedName name="d_ex_sub__sub_s">DWTables!$X$11:$X$64</definedName>
    <definedName name="db_area_id_001">Database!$A$108</definedName>
    <definedName name="db_chg_date_001">Database!$A$114</definedName>
    <definedName name="db_chg_num_001">Database!$A$107</definedName>
    <definedName name="db_chg_status_001">Database!$A$113</definedName>
    <definedName name="db_cmpnt_id_001">Database!$A$104</definedName>
    <definedName name="db_cmpnt_mfr_id_001">Database!$A$243</definedName>
    <definedName name="db_cmpnt_mod_id_001">Database!$A$244</definedName>
    <definedName name="db_cmpnt_name_001">Database!$A$247</definedName>
    <definedName name="db_cmpnt_serv_001">Database!$A$248</definedName>
    <definedName name="db_dwg_id_001">Database!$A$103</definedName>
    <definedName name="db_dwg_name_001">Database!$A$241</definedName>
    <definedName name="db_flow_flag_001">Database!$A$142</definedName>
    <definedName name="db_fm_beta_001">Database!$A$258</definedName>
    <definedName name="db_fm_bleed_hole_diam_001">Database!$A$261</definedName>
    <definedName name="db_fm_bleed_hole_diam_uid_001">Database!$A$262</definedName>
    <definedName name="db_fm_diff_press_tr_001">Database!$A$264</definedName>
    <definedName name="db_fm_diff_press_tr_uid_001">Database!$A$265</definedName>
    <definedName name="db_fm_meter_type_001">Database!$A$288</definedName>
    <definedName name="db_fm_orif_diam_001">Database!$A$259</definedName>
    <definedName name="db_fm_orif_diam_uid_001">Database!$A$260</definedName>
    <definedName name="db_fm_orif_mat_001">Database!$A$139</definedName>
    <definedName name="db_fm_orif_mat_id_001">Database!$A$289</definedName>
    <definedName name="db_fm_press_loss_max_001">Database!$A$136</definedName>
    <definedName name="db_fm_press_loss_uid_001">Database!$A$137</definedName>
    <definedName name="db_fm_reyn_001">Database!$A$135</definedName>
    <definedName name="db_fm_sub_meter_type_001">Database!$A$255</definedName>
    <definedName name="db_line_i_d_001">Database!$A$251</definedName>
    <definedName name="db_line_num_001">Database!$A$249</definedName>
    <definedName name="db_line_sched_001">Database!$A$245</definedName>
    <definedName name="db_line_size_001">Database!$A$250</definedName>
    <definedName name="db_line_uom_001">Database!$A$286</definedName>
    <definedName name="db_pd_build_tend_001">Database!$A$126</definedName>
    <definedName name="db_pd_compres_flow_nor_001">Database!$A$131</definedName>
    <definedName name="db_pd_corrosive_001">Database!$A$125</definedName>
    <definedName name="db_pd_cp_cv_max_001">Database!$A$290</definedName>
    <definedName name="db_pd_dens_at_bas_uid_001">Database!$A$130</definedName>
    <definedName name="db_pd_dens_at_base_001">Database!$A$129</definedName>
    <definedName name="db_pd_dens_nor_001">Database!$A$123</definedName>
    <definedName name="db_pd_dens_uid_001">Database!$A$124</definedName>
    <definedName name="db_pd_entrained_gas_001">Database!$A$138</definedName>
    <definedName name="db_pd_f_range_max_001">Database!$A$263</definedName>
    <definedName name="db_pd_f_range_uflg_001">Database!$A$141</definedName>
    <definedName name="db_pd_f_range_uid_001">Database!$A$140</definedName>
    <definedName name="db_pd_flow_max_001">Database!$A$268</definedName>
    <definedName name="db_pd_flow_min_001">Database!$A$266</definedName>
    <definedName name="db_pd_flow_nor_001">Database!$A$267</definedName>
    <definedName name="db_pd_flow_uflg_001">Database!$A$118</definedName>
    <definedName name="db_pd_flow_uid_001">Database!$A$117</definedName>
    <definedName name="db_pd_fluid_name_001">Database!$A$253</definedName>
    <definedName name="db_pd_fluid_phase_001">Database!$A$246</definedName>
    <definedName name="db_pd_molecular_mass_001">Database!$A$280</definedName>
    <definedName name="db_pd_press_base_001">Database!$A$274</definedName>
    <definedName name="db_pd_press_base_uid_001">Database!$A$278</definedName>
    <definedName name="db_pd_press_max_001">Database!$A$269</definedName>
    <definedName name="db_pd_press_min_001">Database!$A$119</definedName>
    <definedName name="db_pd_press_nor_001">Database!$A$270</definedName>
    <definedName name="db_pd_press_uflg_001">Database!$A$121</definedName>
    <definedName name="db_pd_press_uid_001">Database!$A$120</definedName>
    <definedName name="db_pd_spec_grav_base_001">Database!$A$281</definedName>
    <definedName name="db_pd_spec_grav_max_001">Database!$A$128</definedName>
    <definedName name="db_pd_spec_grav_min_001">Database!$A$127</definedName>
    <definedName name="db_pd_spec_grav_nor_001">Database!$A$282</definedName>
    <definedName name="db_pd_temp_base_001">Database!$A$275</definedName>
    <definedName name="db_pd_temp_base_uid_001">Database!$A$279</definedName>
    <definedName name="db_pd_temp_max_001">Database!$A$271</definedName>
    <definedName name="db_pd_temp_min_001">Database!$A$122</definedName>
    <definedName name="db_pd_temp_nor_001">Database!$A$272</definedName>
    <definedName name="db_pd_temp_uid_001">Database!$A$276</definedName>
    <definedName name="db_pd_vap_press_nor_001">Database!$A$132</definedName>
    <definedName name="db_pd_vap_press_uflg_001">Database!$A$134</definedName>
    <definedName name="db_pd_vap_press_uid_001">Database!$A$133</definedName>
    <definedName name="db_pd_visc_nor_001">Database!$A$273</definedName>
    <definedName name="db_pd_visc_uid_001">Database!$A$277</definedName>
    <definedName name="db_pid_no_001">Database!$A$291</definedName>
    <definedName name="db_plant_id_001">Database!$A$109</definedName>
    <definedName name="db_proc_func_id_001">Database!$A$102</definedName>
    <definedName name="db_proj_id_001">Database!$A$105</definedName>
    <definedName name="db_rev_id_001">Database!$A$111</definedName>
    <definedName name="db_site_id_001">Database!$A$106</definedName>
    <definedName name="db_spec_cmpnt_po_item_no_001">Database!$A$236</definedName>
    <definedName name="db_spec_cmpnt_po_no_001">Database!$A$235</definedName>
    <definedName name="db_spec_cmpnt_price_001">Database!$A$242</definedName>
    <definedName name="db_spec_cmpnt_sn_001">Database!$A$237</definedName>
    <definedName name="db_spec_cmpnt_type_001">Database!$A$101</definedName>
    <definedName name="db_spec_id_001">Database!$A$116</definedName>
    <definedName name="db_spec_note_001">Database!$A$238</definedName>
    <definedName name="db_spec_sheet_of_001">Database!$A$240</definedName>
    <definedName name="db_spec_sheets_001">Database!$A$239</definedName>
    <definedName name="db_spec_type_flg_001">Database!$A$112</definedName>
    <definedName name="db_spec_udf_c01_001">Database!$A$257</definedName>
    <definedName name="db_spec_udf_c02_001">Database!$A$230</definedName>
    <definedName name="db_spec_udf_c03_001">Database!$A$222</definedName>
    <definedName name="db_spec_udf_c04_001">Database!$A$234</definedName>
    <definedName name="db_spec_udf_c05_001">Database!$A$285</definedName>
    <definedName name="db_spec_udf_c06_001">Database!$A$233</definedName>
    <definedName name="db_spec_udf_c07_001">Database!$A$232</definedName>
    <definedName name="db_spec_udf_c08_001">Database!$A$231</definedName>
    <definedName name="db_spec_udf_c09_001">Database!$A$287</definedName>
    <definedName name="db_spec_udf_c10_001">Database!$A$217</definedName>
    <definedName name="db_spec_udf_c100_001">Database!$A$210</definedName>
    <definedName name="db_spec_udf_c11_001">Database!$A$219</definedName>
    <definedName name="db_spec_udf_c12_001">Database!$A$283</definedName>
    <definedName name="db_spec_udf_c13_001">Database!$A$284</definedName>
    <definedName name="db_spec_udf_c14_001">Database!$A$212</definedName>
    <definedName name="db_spec_udf_c15_001">Database!$A$213</definedName>
    <definedName name="db_spec_udf_c16_001">Database!$A$254</definedName>
    <definedName name="db_spec_udf_c17_001">Database!$A$214</definedName>
    <definedName name="db_spec_udf_c18_001">Database!$A$218</definedName>
    <definedName name="db_spec_udf_c19_001">Database!$A$215</definedName>
    <definedName name="db_spec_udf_c20_001">Database!$A$256</definedName>
    <definedName name="db_spec_udf_c21_001">Database!$A$216</definedName>
    <definedName name="db_spec_udf_c22_001">Database!$A$252</definedName>
    <definedName name="db_spec_udf_c23_001">Database!$A$211</definedName>
    <definedName name="db_spec_udf_c24_001">Database!$A$229</definedName>
    <definedName name="db_spec_udf_c25_001">Database!$A$220</definedName>
    <definedName name="db_spec_udf_c26_001">Database!$A$221</definedName>
    <definedName name="db_spec_udf_c27_001">Database!$A$223</definedName>
    <definedName name="db_spec_udf_c28_001">Database!$A$224</definedName>
    <definedName name="db_spec_udf_c29_001">Database!$A$225</definedName>
    <definedName name="db_spec_udf_c30_001">Database!$A$226</definedName>
    <definedName name="db_spec_udf_c31_001">Database!$A$227</definedName>
    <definedName name="db_spec_udf_c32_001">Database!$A$228</definedName>
    <definedName name="db_spec_udf_c33_001">Database!$A$143</definedName>
    <definedName name="db_spec_udf_c34_001">Database!$A$144</definedName>
    <definedName name="db_spec_udf_c35_001">Database!$A$145</definedName>
    <definedName name="db_spec_udf_c36_001">Database!$A$146</definedName>
    <definedName name="db_spec_udf_c37_001">Database!$A$147</definedName>
    <definedName name="db_spec_udf_c38_001">Database!$A$148</definedName>
    <definedName name="db_spec_udf_c39_001">Database!$A$149</definedName>
    <definedName name="db_spec_udf_c40_001">Database!$A$150</definedName>
    <definedName name="db_spec_udf_c41_001">Database!$A$151</definedName>
    <definedName name="db_spec_udf_c42_001">Database!$A$152</definedName>
    <definedName name="db_spec_udf_c43_001">Database!$A$153</definedName>
    <definedName name="db_spec_udf_c44_001">Database!$A$154</definedName>
    <definedName name="db_spec_udf_c45_001">Database!$A$155</definedName>
    <definedName name="db_spec_udf_c46_001">Database!$A$156</definedName>
    <definedName name="db_spec_udf_c47_001">Database!$A$157</definedName>
    <definedName name="db_spec_udf_c48_001">Database!$A$158</definedName>
    <definedName name="db_spec_udf_c49_001">Database!$A$159</definedName>
    <definedName name="db_spec_udf_c50_001">Database!$A$160</definedName>
    <definedName name="db_spec_udf_c51_001">Database!$A$161</definedName>
    <definedName name="db_spec_udf_c52_001">Database!$A$162</definedName>
    <definedName name="db_spec_udf_c53_001">Database!$A$163</definedName>
    <definedName name="db_spec_udf_c54_001">Database!$A$164</definedName>
    <definedName name="db_spec_udf_c55_001">Database!$A$165</definedName>
    <definedName name="db_spec_udf_c56_001">Database!$A$166</definedName>
    <definedName name="db_spec_udf_c57_001">Database!$A$167</definedName>
    <definedName name="db_spec_udf_c58_001">Database!$A$168</definedName>
    <definedName name="db_spec_udf_c59_001">Database!$A$169</definedName>
    <definedName name="db_spec_udf_c60_001">Database!$A$170</definedName>
    <definedName name="db_spec_udf_c61_001">Database!$A$171</definedName>
    <definedName name="db_spec_udf_c62_001">Database!$A$172</definedName>
    <definedName name="db_spec_udf_c63_001">Database!$A$173</definedName>
    <definedName name="db_spec_udf_c64_001">Database!$A$174</definedName>
    <definedName name="db_spec_udf_c65_001">Database!$A$175</definedName>
    <definedName name="db_spec_udf_c66_001">Database!$A$176</definedName>
    <definedName name="db_spec_udf_c67_001">Database!$A$177</definedName>
    <definedName name="db_spec_udf_c68_001">Database!$A$178</definedName>
    <definedName name="db_spec_udf_c69_001">Database!$A$179</definedName>
    <definedName name="db_spec_udf_c70_001">Database!$A$180</definedName>
    <definedName name="db_spec_udf_c71_001">Database!$A$181</definedName>
    <definedName name="db_spec_udf_c72_001">Database!$A$182</definedName>
    <definedName name="db_spec_udf_c73_001">Database!$A$183</definedName>
    <definedName name="db_spec_udf_c74_001">Database!$A$184</definedName>
    <definedName name="db_spec_udf_c75_001">Database!$A$185</definedName>
    <definedName name="db_spec_udf_c76_001">Database!$A$186</definedName>
    <definedName name="db_spec_udf_c77_001">Database!$A$187</definedName>
    <definedName name="db_spec_udf_c78_001">Database!$A$188</definedName>
    <definedName name="db_spec_udf_c79_001">Database!$A$189</definedName>
    <definedName name="db_spec_udf_c80_001">Database!$A$190</definedName>
    <definedName name="db_spec_udf_c81_001">Database!$A$191</definedName>
    <definedName name="db_spec_udf_c82_001">Database!$A$192</definedName>
    <definedName name="db_spec_udf_c83_001">Database!$A$193</definedName>
    <definedName name="db_spec_udf_c84_001">Database!$A$194</definedName>
    <definedName name="db_spec_udf_c85_001">Database!$A$195</definedName>
    <definedName name="db_spec_udf_c86_001">Database!$A$196</definedName>
    <definedName name="db_spec_udf_c87_001">Database!$A$197</definedName>
    <definedName name="db_spec_udf_c88_001">Database!$A$198</definedName>
    <definedName name="db_spec_udf_c89_001">Database!$A$199</definedName>
    <definedName name="db_spec_udf_c90_001">Database!$A$200</definedName>
    <definedName name="db_spec_udf_c91_001">Database!$A$201</definedName>
    <definedName name="db_spec_udf_c92_001">Database!$A$202</definedName>
    <definedName name="db_spec_udf_c93_001">Database!$A$203</definedName>
    <definedName name="db_spec_udf_c94_001">Database!$A$204</definedName>
    <definedName name="db_spec_udf_c95_001">Database!$A$205</definedName>
    <definedName name="db_spec_udf_c96_001">Database!$A$206</definedName>
    <definedName name="db_spec_udf_c97_001">Database!$A$207</definedName>
    <definedName name="db_spec_udf_c98_001">Database!$A$208</definedName>
    <definedName name="db_spec_udf_c99_001">Database!$A$209</definedName>
    <definedName name="db_unit_id_001">Database!$A$110</definedName>
    <definedName name="db_user_name_001">Database!$A$115</definedName>
    <definedName name="dw_uom_ln__uom_code">DWTables!$A$11:$A$21</definedName>
    <definedName name="dw_uom_ln__uom_id">DWTables!$B$11:$B$21</definedName>
    <definedName name="dw_uom_pr__uom_code">DWTables!$AD$11:$AD$94</definedName>
    <definedName name="dw_uom_pr__uom_id">DWTables!$AC$11:$AC$94</definedName>
    <definedName name="dw_uom_tm__uom_code">DWTables!$AF$11:$AF$15</definedName>
    <definedName name="dw_uom_tm__uom_id">DWTables!$AG$11:$AG$15</definedName>
    <definedName name="dw_uom_vs__uom_code">DWTables!$AI$11:$AI$29</definedName>
    <definedName name="dw_uom_vs__uom_id">DWTables!$AJ$11:$AJ$29</definedName>
    <definedName name="DWCount">DWTables!$A$6</definedName>
    <definedName name="dwg_id_001">Sheet1!$AA$8</definedName>
    <definedName name="dwg_name">Sheet1!$P$36</definedName>
    <definedName name="dwg_name_001">Sheet1!$P$36</definedName>
    <definedName name="flow_flag_001">Sheet1!#REF!</definedName>
    <definedName name="fm_beta">Sheet1!$L$29</definedName>
    <definedName name="fm_beta_001">Sheet1!$L$29</definedName>
    <definedName name="fm_bleed_hole_diam">Sheet1!#REF!</definedName>
    <definedName name="fm_bleed_hole_diam_001">Sheet1!#REF!</definedName>
    <definedName name="fm_bleed_hole_diam_uid_001">Sheet1!#REF!</definedName>
    <definedName name="fm_diff_press_tr">Sheet1!#REF!</definedName>
    <definedName name="fm_diff_press_tr_001">Sheet1!#REF!</definedName>
    <definedName name="fm_diff_press_tr_uid_001">Sheet1!#REF!</definedName>
    <definedName name="fm_meter_type_001">Sheet1!#REF!</definedName>
    <definedName name="fm_orif_diam">Sheet1!$L$28</definedName>
    <definedName name="fm_orif_diam_001">Sheet1!$L$28</definedName>
    <definedName name="fm_orif_diam_uid_001">Sheet1!$O$28</definedName>
    <definedName name="fm_orif_mat_001">Sheet1!#REF!</definedName>
    <definedName name="fm_orif_mat_id_001">Sheet1!$L$26</definedName>
    <definedName name="fm_press_loss_max_001">Sheet1!#REF!</definedName>
    <definedName name="fm_press_loss_uid_001">Sheet1!#REF!</definedName>
    <definedName name="fm_reyn_001">Sheet1!#REF!</definedName>
    <definedName name="fm_sub_meter_type_001">Sheet1!#REF!</definedName>
    <definedName name="hd_d_dddw_pipe_orif_material">DWTables!$AS$10:$AU$10</definedName>
    <definedName name="hd_d_dddw_spec_cmpnt_mfr">DWTables!$D$10:$E$10</definedName>
    <definedName name="hd_d_dddw_spec_cmpnt_mod">DWTables!$G$10:$J$10</definedName>
    <definedName name="hd_d_dddw_spec_line_i_d">DWTables!$U$10:$V$10</definedName>
    <definedName name="hd_d_dddw_spec_line_num">DWTables!$O$10:$P$10</definedName>
    <definedName name="hd_d_dddw_spec_line_sched">DWTables!$L$10:$M$10</definedName>
    <definedName name="hd_d_dddw_spec_line_size">DWTables!$R$10:$S$10</definedName>
    <definedName name="hd_d_dddw_spec_line_uom">DWTables!$AL$10:$AQ$10</definedName>
    <definedName name="hd_d_dddw_spec_pd_dwg_name">DWTables!$AW$10:$AX$10</definedName>
    <definedName name="hd_d_ex_sub">DWTables!$X$10:$AA$10</definedName>
    <definedName name="hd_dw_uom_ln">DWTables!$A$10:$B$10</definedName>
    <definedName name="hd_dw_uom_pr">DWTables!$AC$10:$AD$10</definedName>
    <definedName name="hd_dw_uom_tm">DWTables!$AF$10:$AG$10</definedName>
    <definedName name="hd_dw_uom_vs">DWTables!$AI$10:$AJ$10</definedName>
    <definedName name="LBCount">Connections!$A$23</definedName>
    <definedName name="line_i_d_001">Sheet1!$K$9</definedName>
    <definedName name="line_num_001">Sheet1!$K$7</definedName>
    <definedName name="line_sched_001">Sheet1!$Q$8</definedName>
    <definedName name="line_size_001">Sheet1!$K$8</definedName>
    <definedName name="line_uom_001">Sheet1!$O$8</definedName>
    <definedName name="logo_001">Sheet1!$R$31</definedName>
    <definedName name="NumOfTags">Calc!$E$5</definedName>
    <definedName name="pd_build_tend_001">Sheet1!#REF!</definedName>
    <definedName name="pd_compres_flow_nor_001">Sheet1!#REF!</definedName>
    <definedName name="pd_corrosive_001">Sheet1!$AA$29</definedName>
    <definedName name="pd_cp_cv_max">Sheet1!#REF!</definedName>
    <definedName name="pd_cp_cv_max_001">Sheet1!#REF!</definedName>
    <definedName name="pd_dens_at_bas_uid_001">Sheet1!#REF!</definedName>
    <definedName name="pd_dens_at_base_001">Sheet1!#REF!</definedName>
    <definedName name="pd_dens_nor_001">Sheet1!#REF!</definedName>
    <definedName name="pd_dens_uid_001">Sheet1!$AA$28</definedName>
    <definedName name="pd_entrained_gas_001">Sheet1!#REF!</definedName>
    <definedName name="pd_f_range_max">Sheet1!#REF!</definedName>
    <definedName name="pd_f_range_max_001">Sheet1!#REF!</definedName>
    <definedName name="pd_f_range_uflg_001">Sheet1!#REF!</definedName>
    <definedName name="pd_f_range_uid_001">Sheet1!#REF!</definedName>
    <definedName name="pd_flow_max">Sheet1!$L$14</definedName>
    <definedName name="pd_flow_max_001">Sheet1!$L$14</definedName>
    <definedName name="pd_flow_min">Sheet1!$R$14</definedName>
    <definedName name="pd_flow_min_001">Sheet1!$R$14</definedName>
    <definedName name="pd_flow_nor">Sheet1!$L$15</definedName>
    <definedName name="pd_flow_nor_001">Sheet1!$L$15</definedName>
    <definedName name="pd_flow_uflg_001">Sheet1!#REF!</definedName>
    <definedName name="pd_flow_uid_001">Sheet1!#REF!</definedName>
    <definedName name="pd_fluid_name">Sheet1!$K$13</definedName>
    <definedName name="pd_fluid_name_001">Sheet1!$K$13</definedName>
    <definedName name="pd_fluid_phase_001">Sheet1!$R$13</definedName>
    <definedName name="pd_press_base">Sheet1!$L$25</definedName>
    <definedName name="pd_press_base_001">Sheet1!$L$25</definedName>
    <definedName name="pd_press_base_uid_001">Sheet1!$K$25</definedName>
    <definedName name="pd_press_max">Sheet1!$L$16</definedName>
    <definedName name="pd_press_max_001">Sheet1!$L$16</definedName>
    <definedName name="pd_press_min_001">Sheet1!#REF!</definedName>
    <definedName name="pd_press_nor">Sheet1!$R$16</definedName>
    <definedName name="pd_press_nor_001">Sheet1!$R$16</definedName>
    <definedName name="pd_press_uflg_001">Sheet1!#REF!</definedName>
    <definedName name="pd_press_uid_001">Sheet1!#REF!</definedName>
    <definedName name="pd_spec_grav_base">Sheet1!$L$20</definedName>
    <definedName name="pd_spec_grav_base_001">Sheet1!$L$20</definedName>
    <definedName name="pd_spec_grav_max_001">Sheet1!#REF!</definedName>
    <definedName name="pd_spec_grav_min_001">Sheet1!#REF!</definedName>
    <definedName name="pd_spec_grav_nor">Sheet1!$R$20</definedName>
    <definedName name="pd_spec_grav_nor_001">Sheet1!$R$20</definedName>
    <definedName name="pd_temp_base">Sheet1!$R$25</definedName>
    <definedName name="pd_temp_base_001">Sheet1!$R$25</definedName>
    <definedName name="pd_temp_base_uid_001">Sheet1!$Q$25</definedName>
    <definedName name="pd_temp_max">Sheet1!$L$18</definedName>
    <definedName name="pd_temp_max_001">Sheet1!$L$18</definedName>
    <definedName name="pd_temp_min_001">Sheet1!$AA$26</definedName>
    <definedName name="pd_temp_nor">Sheet1!$R$18</definedName>
    <definedName name="pd_temp_nor_001">Sheet1!$R$18</definedName>
    <definedName name="pd_temp_uid_001">Sheet1!$N$18</definedName>
    <definedName name="pd_vap_press_nor_001">Sheet1!#REF!</definedName>
    <definedName name="pd_vap_press_uflg_001">Sheet1!#REF!</definedName>
    <definedName name="pd_vap_press_uid_001">Sheet1!#REF!</definedName>
    <definedName name="pd_visc_nor">Sheet1!$L$21</definedName>
    <definedName name="pd_visc_nor_001">Sheet1!$L$21</definedName>
    <definedName name="pd_visc_uid_001">Sheet1!$K$21</definedName>
    <definedName name="pid_no_001">Sheet1!$Q$5</definedName>
    <definedName name="plant_id_001">Sheet1!$AA$16</definedName>
    <definedName name="_xlnm.Print_Area" localSheetId="0">Sheet1!$A$1:$U$36</definedName>
    <definedName name="proc_func_id_001">Sheet1!$AA$7</definedName>
    <definedName name="proj_id_001">Sheet1!$AA$12</definedName>
    <definedName name="RBCount">Connections!$A$60</definedName>
    <definedName name="rev_id_001">Sheet1!$AA$20</definedName>
    <definedName name="Sel_cmpnt_mfr_id_001">DWTables!$D$2</definedName>
    <definedName name="Sel_cmpnt_mod_id_001">DWTables!$E$2</definedName>
    <definedName name="Sel_fm_diff_press_tr_uid_001">DWTables!$L$2</definedName>
    <definedName name="Sel_fm_orif_mat_id_001">DWTables!$R$2</definedName>
    <definedName name="Sel_fm_sub_meter_type_001">DWTables!$J$2</definedName>
    <definedName name="Sel_pd_press_base_uid_001">DWTables!$O$2</definedName>
    <definedName name="Sel_pd_temp_base_uid_001">DWTables!$P$2</definedName>
    <definedName name="Sel_pd_temp_uid_001">DWTables!$M$2</definedName>
    <definedName name="Sel_pd_visc_uid_001">DWTables!$N$2</definedName>
    <definedName name="Sel_spec_udf_c01_001">DWTables!$K$2</definedName>
    <definedName name="Sel_spec_udf_c02_001">DWTables!$C$2</definedName>
    <definedName name="Sel_spec_udf_c03_001">DWTables!$B$2</definedName>
    <definedName name="SelectedTag">Calc!$E$4</definedName>
    <definedName name="site_id_001">Sheet1!$AA$13</definedName>
    <definedName name="spec_cmpnt_po_item_no">Sheet1!#REF!</definedName>
    <definedName name="spec_cmpnt_po_item_no_001">Sheet1!#REF!</definedName>
    <definedName name="spec_cmpnt_po_no">Sheet1!#REF!</definedName>
    <definedName name="spec_cmpnt_po_no_001">Sheet1!#REF!</definedName>
    <definedName name="spec_cmpnt_price">Sheet1!#REF!</definedName>
    <definedName name="spec_cmpnt_price_001">Sheet1!#REF!</definedName>
    <definedName name="spec_cmpnt_sn">Sheet1!#REF!</definedName>
    <definedName name="spec_cmpnt_sn_001">Sheet1!#REF!</definedName>
    <definedName name="spec_cmpnt_type_001">Sheet1!$AA$6</definedName>
    <definedName name="spec_id_001">Sheet1!$AA$25</definedName>
    <definedName name="spec_note">Sheet1!$C$30</definedName>
    <definedName name="spec_note_001">Sheet1!$C$30</definedName>
    <definedName name="spec_type_flg_001">Sheet1!#REF!</definedName>
    <definedName name="spec_udf_c01_001">Sheet1!#REF!</definedName>
    <definedName name="spec_udf_c02_001">Sheet1!#REF!</definedName>
    <definedName name="spec_udf_c03_001">Sheet1!#REF!</definedName>
    <definedName name="spec_udf_c04">Sheet1!#REF!</definedName>
    <definedName name="spec_udf_c04_001">Sheet1!#REF!</definedName>
    <definedName name="spec_udf_c05">Sheet1!#REF!</definedName>
    <definedName name="spec_udf_c05_001">Sheet1!#REF!</definedName>
    <definedName name="spec_udf_c06">Sheet1!#REF!</definedName>
    <definedName name="spec_udf_c06_001">Sheet1!#REF!</definedName>
    <definedName name="spec_udf_c07">Sheet1!#REF!</definedName>
    <definedName name="spec_udf_c07_001">Sheet1!#REF!</definedName>
    <definedName name="spec_udf_c08">Sheet1!#REF!</definedName>
    <definedName name="spec_udf_c08_001">Sheet1!#REF!</definedName>
    <definedName name="spec_udf_c09">Sheet1!$K$22</definedName>
    <definedName name="spec_udf_c09_001">Sheet1!$K$22</definedName>
    <definedName name="spec_udf_c10">Sheet1!$K$23</definedName>
    <definedName name="spec_udf_c10_001">Sheet1!$K$23</definedName>
    <definedName name="spec_udf_c100_001">Sheet1!$AA$94</definedName>
    <definedName name="spec_udf_c11">Sheet1!#REF!</definedName>
    <definedName name="spec_udf_c11_001">Sheet1!#REF!</definedName>
    <definedName name="spec_udf_c12">Sheet1!#REF!</definedName>
    <definedName name="spec_udf_c12_001">Sheet1!#REF!</definedName>
    <definedName name="spec_udf_c13">Sheet1!#REF!</definedName>
    <definedName name="spec_udf_c13_001">Sheet1!#REF!</definedName>
    <definedName name="spec_udf_c14">Sheet1!#REF!</definedName>
    <definedName name="spec_udf_c14_001">Sheet1!#REF!</definedName>
    <definedName name="spec_udf_c15">Sheet1!#REF!</definedName>
    <definedName name="spec_udf_c15_001">Sheet1!#REF!</definedName>
    <definedName name="spec_udf_c16">Sheet1!$Q$22</definedName>
    <definedName name="spec_udf_c16_001">Sheet1!$Q$22</definedName>
    <definedName name="spec_udf_c17">Sheet1!#REF!</definedName>
    <definedName name="spec_udf_c17_001">Sheet1!#REF!</definedName>
    <definedName name="spec_udf_c18">Sheet1!#REF!</definedName>
    <definedName name="spec_udf_c18_001">Sheet1!#REF!</definedName>
    <definedName name="spec_udf_c19">Sheet1!#REF!</definedName>
    <definedName name="spec_udf_c19_001">Sheet1!#REF!</definedName>
    <definedName name="spec_udf_c20">Sheet1!#REF!</definedName>
    <definedName name="spec_udf_c20_001">Sheet1!#REF!</definedName>
    <definedName name="spec_udf_c21">Sheet1!#REF!</definedName>
    <definedName name="spec_udf_c21_001">Sheet1!#REF!</definedName>
    <definedName name="spec_udf_c22">Sheet1!$K$12</definedName>
    <definedName name="spec_udf_c22_001">Sheet1!$K$12</definedName>
    <definedName name="spec_udf_c23">Sheet1!$G$12</definedName>
    <definedName name="spec_udf_c23_001">Sheet1!$G$12</definedName>
    <definedName name="spec_udf_c24">Sheet1!#REF!</definedName>
    <definedName name="spec_udf_c24_001">Sheet1!#REF!</definedName>
    <definedName name="spec_udf_c25">Sheet1!#REF!</definedName>
    <definedName name="spec_udf_c25_001">Sheet1!#REF!</definedName>
    <definedName name="spec_udf_c26">Sheet1!#REF!</definedName>
    <definedName name="spec_udf_c26_001">Sheet1!#REF!</definedName>
    <definedName name="spec_udf_c27">Sheet1!#REF!</definedName>
    <definedName name="spec_udf_c27_001">Sheet1!#REF!</definedName>
    <definedName name="spec_udf_c28">Sheet1!#REF!</definedName>
    <definedName name="spec_udf_c28_001">Sheet1!#REF!</definedName>
    <definedName name="spec_udf_c29">Sheet1!#REF!</definedName>
    <definedName name="spec_udf_c29_001">Sheet1!#REF!</definedName>
    <definedName name="spec_udf_c30">Sheet1!#REF!</definedName>
    <definedName name="spec_udf_c30_001">Sheet1!#REF!</definedName>
    <definedName name="spec_udf_c31">Sheet1!#REF!</definedName>
    <definedName name="spec_udf_c31_001">Sheet1!#REF!</definedName>
    <definedName name="spec_udf_c32">Sheet1!#REF!</definedName>
    <definedName name="spec_udf_c32_001">Sheet1!#REF!</definedName>
    <definedName name="spec_udf_c33_001">Sheet1!#REF!</definedName>
    <definedName name="spec_udf_c34_001">Sheet1!#REF!</definedName>
    <definedName name="spec_udf_c35_001">Sheet1!#REF!</definedName>
    <definedName name="spec_udf_c36_001">Sheet1!$AA$30</definedName>
    <definedName name="spec_udf_c37_001">Sheet1!$AA$31</definedName>
    <definedName name="spec_udf_c38_001">Sheet1!$AA$32</definedName>
    <definedName name="spec_udf_c39_001">Sheet1!$AA$33</definedName>
    <definedName name="spec_udf_c40_001">Sheet1!$AA$34</definedName>
    <definedName name="spec_udf_c41_001">Sheet1!$AA$35</definedName>
    <definedName name="spec_udf_c42_001">Sheet1!$AA$36</definedName>
    <definedName name="spec_udf_c43_001">Sheet1!$AA$37</definedName>
    <definedName name="spec_udf_c44_001">Sheet1!$AA$38</definedName>
    <definedName name="spec_udf_c45_001">Sheet1!$AA$39</definedName>
    <definedName name="spec_udf_c46_001">Sheet1!$AA$40</definedName>
    <definedName name="spec_udf_c47_001">Sheet1!$AA$41</definedName>
    <definedName name="spec_udf_c48_001">Sheet1!$AA$42</definedName>
    <definedName name="spec_udf_c49_001">Sheet1!$AA$43</definedName>
    <definedName name="spec_udf_c50_001">Sheet1!$AA$44</definedName>
    <definedName name="spec_udf_c51_001">Sheet1!$AA$45</definedName>
    <definedName name="spec_udf_c52_001">Sheet1!$AA$46</definedName>
    <definedName name="spec_udf_c53_001">Sheet1!$AA$47</definedName>
    <definedName name="spec_udf_c54_001">Sheet1!$AA$48</definedName>
    <definedName name="spec_udf_c55_001">Sheet1!$AA$49</definedName>
    <definedName name="spec_udf_c56_001">Sheet1!$AA$50</definedName>
    <definedName name="spec_udf_c57_001">Sheet1!$AA$51</definedName>
    <definedName name="spec_udf_c58_001">Sheet1!$AA$52</definedName>
    <definedName name="spec_udf_c59_001">Sheet1!$AA$53</definedName>
    <definedName name="spec_udf_c60_001">Sheet1!$AA$54</definedName>
    <definedName name="spec_udf_c61_001">Sheet1!$AA$55</definedName>
    <definedName name="spec_udf_c62_001">Sheet1!$AA$56</definedName>
    <definedName name="spec_udf_c63_001">Sheet1!$AA$57</definedName>
    <definedName name="spec_udf_c64_001">Sheet1!$AA$58</definedName>
    <definedName name="spec_udf_c65_001">Sheet1!$AA$59</definedName>
    <definedName name="spec_udf_c66_001">Sheet1!$AA$60</definedName>
    <definedName name="spec_udf_c67_001">Sheet1!$AA$61</definedName>
    <definedName name="spec_udf_c68_001">Sheet1!$AA$62</definedName>
    <definedName name="spec_udf_c69_001">Sheet1!$AA$63</definedName>
    <definedName name="spec_udf_c70_001">Sheet1!$AA$64</definedName>
    <definedName name="spec_udf_c71_001">Sheet1!$AA$65</definedName>
    <definedName name="spec_udf_c72_001">Sheet1!$AA$66</definedName>
    <definedName name="spec_udf_c73_001">Sheet1!$AA$67</definedName>
    <definedName name="spec_udf_c74_001">Sheet1!$AA$68</definedName>
    <definedName name="spec_udf_c75_001">Sheet1!$AA$69</definedName>
    <definedName name="spec_udf_c76_001">Sheet1!$AA$70</definedName>
    <definedName name="spec_udf_c77_001">Sheet1!$AA$71</definedName>
    <definedName name="spec_udf_c78_001">Sheet1!$AA$72</definedName>
    <definedName name="spec_udf_c79_001">Sheet1!$AA$73</definedName>
    <definedName name="spec_udf_c80_001">Sheet1!$AA$74</definedName>
    <definedName name="spec_udf_c81_001">Sheet1!$AA$75</definedName>
    <definedName name="spec_udf_c82_001">Sheet1!$AA$76</definedName>
    <definedName name="spec_udf_c83_001">Sheet1!$AA$77</definedName>
    <definedName name="spec_udf_c84_001">Sheet1!$AA$78</definedName>
    <definedName name="spec_udf_c85_001">Sheet1!$AA$79</definedName>
    <definedName name="spec_udf_c86_001">Sheet1!$AA$80</definedName>
    <definedName name="spec_udf_c87_001">Sheet1!$AA$81</definedName>
    <definedName name="spec_udf_c88_001">Sheet1!$AA$82</definedName>
    <definedName name="spec_udf_c89_001">Sheet1!$AA$83</definedName>
    <definedName name="spec_udf_c90_001">Sheet1!$AA$84</definedName>
    <definedName name="spec_udf_c91_001">Sheet1!$AA$85</definedName>
    <definedName name="spec_udf_c92_001">Sheet1!$AA$86</definedName>
    <definedName name="spec_udf_c93_001">Sheet1!$AA$87</definedName>
    <definedName name="spec_udf_c94_001">Sheet1!$AA$88</definedName>
    <definedName name="spec_udf_c95_001">Sheet1!$AA$89</definedName>
    <definedName name="spec_udf_c96_001">Sheet1!$AA$90</definedName>
    <definedName name="spec_udf_c97_001">Sheet1!$AA$91</definedName>
    <definedName name="spec_udf_c98_001">Sheet1!$AA$92</definedName>
    <definedName name="spec_udf_c99_001">Sheet1!$AA$93</definedName>
    <definedName name="st_LB_fm_bleed_hole_diam_uid_001">Connections!$J$23:$J$25</definedName>
    <definedName name="st_LB_fm_meter_type_001">Connections!$M$23:$M$30</definedName>
    <definedName name="st_LB_fm_orif_diam_uid_001">Connections!$G$23:$G$24</definedName>
    <definedName name="st_LB_pd_fluid_phase_001">Connections!$D$23:$D$26</definedName>
    <definedName name="SubT_0">DWTables!$J$11</definedName>
    <definedName name="SubT_1">DWTables!$J$12:$J$18</definedName>
    <definedName name="SubT_2">DWTables!$J$19:$J$112</definedName>
    <definedName name="SubT_3">DWTables!$J$113:$J$179</definedName>
    <definedName name="SubT_4">DWTables!$J$180:$J$184</definedName>
    <definedName name="SubT_5">DWTables!$J$185:$J$209</definedName>
    <definedName name="SubT_6">DWTables!$J$210:$J$225</definedName>
    <definedName name="SubT_7">DWTables!$J$226:$J$235</definedName>
    <definedName name="SubT_8">DWTables!$J$236:$J$237</definedName>
    <definedName name="Tab_d_dddw_pipe_orif_material">DWTables!$AS$11:$AU$32</definedName>
    <definedName name="Tab_d_dddw_spec_cmpnt_mfr">DWTables!$D$11:$E$19</definedName>
    <definedName name="Tab_d_dddw_spec_cmpnt_mod">DWTables!$G$11:$J$237</definedName>
    <definedName name="Tab_d_dddw_spec_line_i_d">DWTables!$U$11:$V$11</definedName>
    <definedName name="Tab_d_dddw_spec_line_num">DWTables!$O$11:$P$11</definedName>
    <definedName name="Tab_d_dddw_spec_line_sched">DWTables!$L$11:$M$11</definedName>
    <definedName name="Tab_d_dddw_spec_line_size">DWTables!$R$11:$S$11</definedName>
    <definedName name="Tab_d_dddw_spec_line_uom">DWTables!$AL$11:$AQ$11</definedName>
    <definedName name="Tab_d_dddw_spec_pd_dwg_name">DWTables!$AW$11:$AX$13</definedName>
    <definedName name="Tab_d_ex_sub">DWTables!$X$11:$AA$64</definedName>
    <definedName name="Tab_dw_uom_ln">DWTables!$A$11:$B$21</definedName>
    <definedName name="Tab_dw_uom_pr">DWTables!$AC$11:$AD$94</definedName>
    <definedName name="Tab_dw_uom_tm">DWTables!$AF$11:$AG$15</definedName>
    <definedName name="Tab_dw_uom_vs">DWTables!$AI$11:$AJ$29</definedName>
    <definedName name="tag_number_note">Notes!$D$2</definedName>
    <definedName name="TagColumn">Calc!$H$1</definedName>
    <definedName name="TagDataSheet">Calc!$G$1</definedName>
    <definedName name="TagNumberCol">Calc!$F$1</definedName>
    <definedName name="temp_uom_001">Sheet1!$P$18</definedName>
    <definedName name="unit_id_001">Sheet1!$AA$18</definedName>
    <definedName name="user_name_001">Sheet1!$AA$23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3" i="4" l="1"/>
  <c r="I23" i="4"/>
  <c r="L23" i="4"/>
  <c r="O23" i="4"/>
  <c r="F24" i="4"/>
  <c r="I24" i="4"/>
  <c r="L24" i="4"/>
  <c r="O24" i="4"/>
  <c r="B4" i="6"/>
  <c r="C4" i="6"/>
  <c r="D4" i="6"/>
  <c r="E4" i="6"/>
  <c r="J4" i="6"/>
  <c r="K4" i="6"/>
  <c r="L4" i="6"/>
  <c r="M4" i="6"/>
  <c r="N4" i="6"/>
  <c r="O4" i="6"/>
  <c r="P4" i="6"/>
  <c r="R4" i="6"/>
  <c r="B5" i="6"/>
  <c r="C5" i="6"/>
  <c r="D5" i="6"/>
  <c r="E5" i="6"/>
  <c r="J5" i="6"/>
  <c r="K5" i="6"/>
  <c r="L5" i="6"/>
  <c r="M5" i="6"/>
  <c r="N5" i="6"/>
  <c r="O5" i="6"/>
  <c r="P5" i="6"/>
  <c r="R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Egai</author>
  </authors>
  <commentList>
    <comment ref="A13" authorId="0" shapeId="0" xr:uid="{00000000-0006-0000-0200-000001000000}">
      <text>
        <r>
          <rPr>
            <b/>
            <sz val="8"/>
            <color indexed="81"/>
            <rFont val="Tahoma"/>
            <family val="2"/>
          </rPr>
          <t>Egai:</t>
        </r>
        <r>
          <rPr>
            <sz val="8"/>
            <color indexed="81"/>
            <rFont val="Tahoma"/>
            <family val="2"/>
          </rPr>
          <t xml:space="preserve">
Number of check boxes (CBCount)</t>
        </r>
      </text>
    </comment>
    <comment ref="A23" authorId="0" shapeId="0" xr:uid="{00000000-0006-0000-0200-000002000000}">
      <text>
        <r>
          <rPr>
            <b/>
            <sz val="8"/>
            <color indexed="81"/>
            <rFont val="Tahoma"/>
            <family val="2"/>
          </rPr>
          <t>Egai:</t>
        </r>
        <r>
          <rPr>
            <sz val="8"/>
            <color indexed="81"/>
            <rFont val="Tahoma"/>
            <family val="2"/>
          </rPr>
          <t xml:space="preserve">
Number of list boxes (LBCount)</t>
        </r>
      </text>
    </comment>
    <comment ref="A60" authorId="0" shapeId="0" xr:uid="{00000000-0006-0000-0200-000003000000}">
      <text>
        <r>
          <rPr>
            <b/>
            <sz val="8"/>
            <color indexed="81"/>
            <rFont val="Tahoma"/>
            <family val="2"/>
          </rPr>
          <t>Egai:</t>
        </r>
        <r>
          <rPr>
            <sz val="8"/>
            <color indexed="81"/>
            <rFont val="Tahoma"/>
            <family val="2"/>
          </rPr>
          <t xml:space="preserve">
Number of radio buttons (RBCount)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Egai</author>
  </authors>
  <commentList>
    <comment ref="A1" authorId="0" shapeId="0" xr:uid="{00000000-0006-0000-0600-000001000000}">
      <text>
        <r>
          <rPr>
            <b/>
            <sz val="8"/>
            <color indexed="81"/>
            <rFont val="Tahoma"/>
            <family val="2"/>
          </rPr>
          <t>Egai:</t>
        </r>
        <r>
          <rPr>
            <sz val="8"/>
            <color indexed="81"/>
            <rFont val="Tahoma"/>
            <family val="2"/>
          </rPr>
          <t xml:space="preserve">
List of range names
</t>
        </r>
      </text>
    </comment>
    <comment ref="F1" authorId="0" shapeId="0" xr:uid="{00000000-0006-0000-0600-000002000000}">
      <text>
        <r>
          <rPr>
            <b/>
            <sz val="8"/>
            <color indexed="81"/>
            <rFont val="Tahoma"/>
            <family val="2"/>
          </rPr>
          <t>Egai:</t>
        </r>
        <r>
          <rPr>
            <sz val="8"/>
            <color indexed="81"/>
            <rFont val="Tahoma"/>
            <family val="2"/>
          </rPr>
          <t xml:space="preserve">
Column for tag number</t>
        </r>
      </text>
    </comment>
    <comment ref="G1" authorId="0" shapeId="0" xr:uid="{00000000-0006-0000-0600-000003000000}">
      <text>
        <r>
          <rPr>
            <b/>
            <sz val="8"/>
            <color indexed="81"/>
            <rFont val="Tahoma"/>
            <family val="2"/>
          </rPr>
          <t>Egai:</t>
        </r>
        <r>
          <rPr>
            <sz val="8"/>
            <color indexed="81"/>
            <rFont val="Tahoma"/>
            <family val="2"/>
          </rPr>
          <t xml:space="preserve">
Column for data sheet name</t>
        </r>
      </text>
    </comment>
    <comment ref="H1" authorId="0" shapeId="0" xr:uid="{00000000-0006-0000-0600-000004000000}">
      <text>
        <r>
          <rPr>
            <b/>
            <sz val="8"/>
            <color indexed="81"/>
            <rFont val="Tahoma"/>
            <family val="2"/>
          </rPr>
          <t>Egai:</t>
        </r>
        <r>
          <rPr>
            <sz val="8"/>
            <color indexed="81"/>
            <rFont val="Tahoma"/>
            <family val="2"/>
          </rPr>
          <t xml:space="preserve">
Column for tag column number in database</t>
        </r>
      </text>
    </comment>
    <comment ref="E4" authorId="0" shapeId="0" xr:uid="{00000000-0006-0000-0600-000005000000}">
      <text>
        <r>
          <rPr>
            <b/>
            <sz val="8"/>
            <color indexed="81"/>
            <rFont val="Tahoma"/>
            <family val="2"/>
          </rPr>
          <t>Egai:</t>
        </r>
        <r>
          <rPr>
            <sz val="8"/>
            <color indexed="81"/>
            <rFont val="Tahoma"/>
            <family val="2"/>
          </rPr>
          <t xml:space="preserve">
Selected tag</t>
        </r>
      </text>
    </comment>
    <comment ref="E5" authorId="0" shapeId="0" xr:uid="{00000000-0006-0000-0600-000006000000}">
      <text>
        <r>
          <rPr>
            <b/>
            <sz val="8"/>
            <color indexed="81"/>
            <rFont val="Tahoma"/>
            <family val="2"/>
          </rPr>
          <t>Egai:</t>
        </r>
        <r>
          <rPr>
            <sz val="8"/>
            <color indexed="81"/>
            <rFont val="Tahoma"/>
            <family val="2"/>
          </rPr>
          <t xml:space="preserve">
Number of tags
</t>
        </r>
      </text>
    </comment>
  </commentList>
</comments>
</file>

<file path=xl/sharedStrings.xml><?xml version="1.0" encoding="utf-8"?>
<sst xmlns="http://schemas.openxmlformats.org/spreadsheetml/2006/main" count="2553" uniqueCount="1676">
  <si>
    <t>=Sheet1!$L$15</t>
  </si>
  <si>
    <t>=Sheet1!$L$16</t>
  </si>
  <si>
    <t>=Sheet1!$L$21</t>
  </si>
  <si>
    <t>String</t>
  </si>
  <si>
    <t>Code</t>
  </si>
  <si>
    <t>L</t>
  </si>
  <si>
    <t>Water</t>
  </si>
  <si>
    <t>Gas</t>
  </si>
  <si>
    <t>Steam</t>
  </si>
  <si>
    <t>S</t>
  </si>
  <si>
    <t>$R$7</t>
  </si>
  <si>
    <t>mm</t>
  </si>
  <si>
    <t>$O$25</t>
  </si>
  <si>
    <t>$O$27</t>
  </si>
  <si>
    <t>X</t>
  </si>
  <si>
    <t>Quarter of Circle Orifice</t>
  </si>
  <si>
    <t>Conical Entrance Orifice</t>
  </si>
  <si>
    <t>Lo-Loss Tube</t>
  </si>
  <si>
    <t>Venturi Tube</t>
  </si>
  <si>
    <t>Nozzle</t>
  </si>
  <si>
    <t>Eccentric Orifice</t>
  </si>
  <si>
    <t>$L$22</t>
  </si>
  <si>
    <t>P&amp;ID Number</t>
  </si>
  <si>
    <t>CheckBoxes:</t>
  </si>
  <si>
    <t>ListBoxes:</t>
  </si>
  <si>
    <t>RadioButtons:</t>
  </si>
  <si>
    <t>name</t>
  </si>
  <si>
    <t>selected</t>
  </si>
  <si>
    <t>address</t>
  </si>
  <si>
    <t>string</t>
  </si>
  <si>
    <t>code</t>
  </si>
  <si>
    <t>col in db</t>
  </si>
  <si>
    <t>sel. Code</t>
  </si>
  <si>
    <t>sel. String</t>
  </si>
  <si>
    <t>previous</t>
  </si>
  <si>
    <t>3D</t>
  </si>
  <si>
    <t>Left Text</t>
  </si>
  <si>
    <t>Off Value</t>
  </si>
  <si>
    <t>On Value</t>
  </si>
  <si>
    <t>Other Value</t>
  </si>
  <si>
    <t>Scale</t>
  </si>
  <si>
    <t>Text</t>
  </si>
  <si>
    <t>Checked</t>
  </si>
  <si>
    <t>Link to temp.</t>
  </si>
  <si>
    <t>Link to data</t>
  </si>
  <si>
    <t>CB Name</t>
  </si>
  <si>
    <t>DW Name</t>
  </si>
  <si>
    <t>shown value</t>
  </si>
  <si>
    <t>data value</t>
  </si>
  <si>
    <t>if ( pd_flow_uflg='B', rightTrim (  pd_flow_uid ) + ' ' + '@base', pd_flow_uflg +  pd_flow_uid )</t>
  </si>
  <si>
    <t>if ( pd_press_uflg = 'G', rightTrim ( pd_press_uid ) + '-g', if ( pd_press_uflg = 'A' , rightTrim ( pd_press_uid ) + '-a', '' ) )</t>
  </si>
  <si>
    <t>bitmap ( ProfileString ( "intools.ini", "Project","LogoPath", "" ) +"projlogo.bmp" )</t>
  </si>
  <si>
    <t>if ( pd_vap_press_uflg = 'G', rightTrim ( pd_vap_press_uid ) + '-g', if ( pd_vap_press_uflg = 'A' , rightTrim ( pd_vap_press_uid ) + '-a', '' ) )</t>
  </si>
  <si>
    <t>Tag number:</t>
  </si>
  <si>
    <t>UOM a/g</t>
  </si>
  <si>
    <t>No. of tags:</t>
  </si>
  <si>
    <t>See list:</t>
  </si>
  <si>
    <t>SL format type:</t>
  </si>
  <si>
    <t>No. of data pages:</t>
  </si>
  <si>
    <t>No. of pages per form:</t>
  </si>
  <si>
    <t>General data:</t>
  </si>
  <si>
    <t>No. of records page 1:</t>
  </si>
  <si>
    <t>No. of records page 2:</t>
  </si>
  <si>
    <t>No. of records page 3:</t>
  </si>
  <si>
    <t>No. of records page 4:</t>
  </si>
  <si>
    <t>No. of records page 5:</t>
  </si>
  <si>
    <t>No. of records page 6:</t>
  </si>
  <si>
    <t>No. of records page 7:</t>
  </si>
  <si>
    <t>No. of records page 8:</t>
  </si>
  <si>
    <t>No. of records page 9:</t>
  </si>
  <si>
    <t>No. of records page 10:</t>
  </si>
  <si>
    <t>Name</t>
  </si>
  <si>
    <t>Address</t>
  </si>
  <si>
    <t>Last data row</t>
  </si>
  <si>
    <t>Col F is the list of tags</t>
  </si>
  <si>
    <t>uom_code</t>
  </si>
  <si>
    <t>uom_id</t>
  </si>
  <si>
    <t xml:space="preserve">MILS      </t>
  </si>
  <si>
    <t xml:space="preserve">cm        </t>
  </si>
  <si>
    <t xml:space="preserve">ft        </t>
  </si>
  <si>
    <t xml:space="preserve">in        </t>
  </si>
  <si>
    <t xml:space="preserve">km        </t>
  </si>
  <si>
    <t xml:space="preserve">m         </t>
  </si>
  <si>
    <t xml:space="preserve">micron    </t>
  </si>
  <si>
    <t xml:space="preserve">mile      </t>
  </si>
  <si>
    <t xml:space="preserve">mm        </t>
  </si>
  <si>
    <t xml:space="preserve">yd        </t>
  </si>
  <si>
    <t>cmpnt_mfr_name</t>
  </si>
  <si>
    <t>cmpnt_mfr_id</t>
  </si>
  <si>
    <t xml:space="preserve"> </t>
  </si>
  <si>
    <t>Cashco</t>
  </si>
  <si>
    <t>Fisher</t>
  </si>
  <si>
    <t>FLOWSERVE-KAMMER</t>
  </si>
  <si>
    <t>FLOWSERVE-SEREG</t>
  </si>
  <si>
    <t>FLOWSERVE-VALTEK</t>
  </si>
  <si>
    <t>Masoneilan</t>
  </si>
  <si>
    <t>NILCOR</t>
  </si>
  <si>
    <t>Valtek</t>
  </si>
  <si>
    <t>proc_func_id</t>
  </si>
  <si>
    <t>cmpnt_mod_id</t>
  </si>
  <si>
    <t>cmpnt_mod_name</t>
  </si>
  <si>
    <t>Ranger QCT</t>
  </si>
  <si>
    <t>Chemical Valve</t>
  </si>
  <si>
    <t>988</t>
  </si>
  <si>
    <t>Premier-EZO</t>
  </si>
  <si>
    <t>Premier-Unlined</t>
  </si>
  <si>
    <t>520</t>
  </si>
  <si>
    <t>521</t>
  </si>
  <si>
    <t>461</t>
  </si>
  <si>
    <t>8522</t>
  </si>
  <si>
    <t>8532</t>
  </si>
  <si>
    <t>AA</t>
  </si>
  <si>
    <t>AC</t>
  </si>
  <si>
    <t>BF</t>
  </si>
  <si>
    <t>CAV4</t>
  </si>
  <si>
    <t>CC</t>
  </si>
  <si>
    <t>CE</t>
  </si>
  <si>
    <t>CZA</t>
  </si>
  <si>
    <t>EAD</t>
  </si>
  <si>
    <t>EAS</t>
  </si>
  <si>
    <t>EAT</t>
  </si>
  <si>
    <t>EB</t>
  </si>
  <si>
    <t>EHD</t>
  </si>
  <si>
    <t>EHT</t>
  </si>
  <si>
    <t>EHP</t>
  </si>
  <si>
    <t>EHS</t>
  </si>
  <si>
    <t>EK</t>
  </si>
  <si>
    <t>EKR</t>
  </si>
  <si>
    <t>ELD</t>
  </si>
  <si>
    <t>ELT</t>
  </si>
  <si>
    <t>ELS</t>
  </si>
  <si>
    <t>EWD</t>
  </si>
  <si>
    <t>EWT</t>
  </si>
  <si>
    <t>EWD-1</t>
  </si>
  <si>
    <t>EWT-1</t>
  </si>
  <si>
    <t>EWND</t>
  </si>
  <si>
    <t>EWNT</t>
  </si>
  <si>
    <t>EWND-1</t>
  </si>
  <si>
    <t>EWNT-2</t>
  </si>
  <si>
    <t>EWNT-1</t>
  </si>
  <si>
    <t>EWS</t>
  </si>
  <si>
    <t>FBD</t>
  </si>
  <si>
    <t>FBS</t>
  </si>
  <si>
    <t>FBT</t>
  </si>
  <si>
    <t>GS</t>
  </si>
  <si>
    <t>HSV</t>
  </si>
  <si>
    <t>K</t>
  </si>
  <si>
    <t>KB</t>
  </si>
  <si>
    <t>KBR</t>
  </si>
  <si>
    <t>KR</t>
  </si>
  <si>
    <t>PQ</t>
  </si>
  <si>
    <t>PQA</t>
  </si>
  <si>
    <t>PQC</t>
  </si>
  <si>
    <t>PQF</t>
  </si>
  <si>
    <t>PT</t>
  </si>
  <si>
    <t>RSS</t>
  </si>
  <si>
    <t>U</t>
  </si>
  <si>
    <t>V150</t>
  </si>
  <si>
    <t>V200</t>
  </si>
  <si>
    <t>V300</t>
  </si>
  <si>
    <t>V250</t>
  </si>
  <si>
    <t>AR</t>
  </si>
  <si>
    <t>V100</t>
  </si>
  <si>
    <t>9100</t>
  </si>
  <si>
    <t>9500</t>
  </si>
  <si>
    <t>8500</t>
  </si>
  <si>
    <t>8501</t>
  </si>
  <si>
    <t>8510</t>
  </si>
  <si>
    <t>8511</t>
  </si>
  <si>
    <t>8550</t>
  </si>
  <si>
    <t>EWP</t>
  </si>
  <si>
    <t>EWNS</t>
  </si>
  <si>
    <t>EP</t>
  </si>
  <si>
    <t>ENA</t>
  </si>
  <si>
    <t>A</t>
  </si>
  <si>
    <t>HS</t>
  </si>
  <si>
    <t>ESR</t>
  </si>
  <si>
    <t>ED</t>
  </si>
  <si>
    <t>ETR</t>
  </si>
  <si>
    <t>ET</t>
  </si>
  <si>
    <t>EDR</t>
  </si>
  <si>
    <t>DBAQ</t>
  </si>
  <si>
    <t>7600</t>
  </si>
  <si>
    <t>7700</t>
  </si>
  <si>
    <t>9200</t>
  </si>
  <si>
    <t>7800</t>
  </si>
  <si>
    <t>EZ</t>
  </si>
  <si>
    <t>B</t>
  </si>
  <si>
    <t>D</t>
  </si>
  <si>
    <t>DB</t>
  </si>
  <si>
    <t>DA</t>
  </si>
  <si>
    <t>DBA</t>
  </si>
  <si>
    <t>V25</t>
  </si>
  <si>
    <t>EC</t>
  </si>
  <si>
    <t>ES</t>
  </si>
  <si>
    <t>8551</t>
  </si>
  <si>
    <t>8555</t>
  </si>
  <si>
    <t>8556</t>
  </si>
  <si>
    <t>8570</t>
  </si>
  <si>
    <t>G</t>
  </si>
  <si>
    <t>GL</t>
  </si>
  <si>
    <t>V500</t>
  </si>
  <si>
    <t>21000</t>
  </si>
  <si>
    <t>25000</t>
  </si>
  <si>
    <t>2600</t>
  </si>
  <si>
    <t>52600</t>
  </si>
  <si>
    <t>4500</t>
  </si>
  <si>
    <t>9600</t>
  </si>
  <si>
    <t>SE 30</t>
  </si>
  <si>
    <t>36003</t>
  </si>
  <si>
    <t>39002</t>
  </si>
  <si>
    <t>77000</t>
  </si>
  <si>
    <t>78200</t>
  </si>
  <si>
    <t>38002</t>
  </si>
  <si>
    <t>11000 Sigma F</t>
  </si>
  <si>
    <t>21000 Sigma F</t>
  </si>
  <si>
    <t>21000 Sigma FLO</t>
  </si>
  <si>
    <t>24000</t>
  </si>
  <si>
    <t>37000 TORK</t>
  </si>
  <si>
    <t>28000 VPAK</t>
  </si>
  <si>
    <t>29000 µPAK</t>
  </si>
  <si>
    <t>39000</t>
  </si>
  <si>
    <t>700</t>
  </si>
  <si>
    <t>26000 Sigma F</t>
  </si>
  <si>
    <t>26000 Sigma FLO</t>
  </si>
  <si>
    <t>5061</t>
  </si>
  <si>
    <t>CAMFLEX II</t>
  </si>
  <si>
    <t>10000 37</t>
  </si>
  <si>
    <t>41000 Sigma FLO</t>
  </si>
  <si>
    <t>41000 Sigma F</t>
  </si>
  <si>
    <t>41000 LO-DB DOMO</t>
  </si>
  <si>
    <t>41000 LO-DB 37/38</t>
  </si>
  <si>
    <t>41000 DOMO</t>
  </si>
  <si>
    <t>41000 37/38</t>
  </si>
  <si>
    <t>21000 37/38</t>
  </si>
  <si>
    <t>21000 LO-DB 37/38</t>
  </si>
  <si>
    <t>36002 BALL</t>
  </si>
  <si>
    <t>72000</t>
  </si>
  <si>
    <t>10000</t>
  </si>
  <si>
    <t>28000</t>
  </si>
  <si>
    <t>30000</t>
  </si>
  <si>
    <t>35000</t>
  </si>
  <si>
    <t>41000</t>
  </si>
  <si>
    <t>17</t>
  </si>
  <si>
    <t>18000</t>
  </si>
  <si>
    <t>31000</t>
  </si>
  <si>
    <t>36000</t>
  </si>
  <si>
    <t>37000</t>
  </si>
  <si>
    <t>38000</t>
  </si>
  <si>
    <t>40 C</t>
  </si>
  <si>
    <t>41004</t>
  </si>
  <si>
    <t>41017</t>
  </si>
  <si>
    <t>41018</t>
  </si>
  <si>
    <t>41037</t>
  </si>
  <si>
    <t>42 C</t>
  </si>
  <si>
    <t>525</t>
  </si>
  <si>
    <t>526</t>
  </si>
  <si>
    <t>535H</t>
  </si>
  <si>
    <t>78000</t>
  </si>
  <si>
    <t>80000</t>
  </si>
  <si>
    <t>89000</t>
  </si>
  <si>
    <t>TYPICAL 3 way</t>
  </si>
  <si>
    <t>TYPICAL angle</t>
  </si>
  <si>
    <t>TYPICAL ball</t>
  </si>
  <si>
    <t>TYPICAL butterfly</t>
  </si>
  <si>
    <t>TYPICAL globe</t>
  </si>
  <si>
    <t>TYPICAL regulator</t>
  </si>
  <si>
    <t>TYPICAL rotary globe</t>
  </si>
  <si>
    <t>TYPICAL split</t>
  </si>
  <si>
    <t>Mark One Unbalanced</t>
  </si>
  <si>
    <t>Mark Eight Unbalanced</t>
  </si>
  <si>
    <t>Valdisk</t>
  </si>
  <si>
    <t>Mark One Balanced</t>
  </si>
  <si>
    <t>Mark One-X Unbalanced</t>
  </si>
  <si>
    <t>041000</t>
  </si>
  <si>
    <t>051000</t>
  </si>
  <si>
    <t>061000-QVF</t>
  </si>
  <si>
    <t>061000-Schott</t>
  </si>
  <si>
    <t>080000</t>
  </si>
  <si>
    <t>081000</t>
  </si>
  <si>
    <t>091000</t>
  </si>
  <si>
    <t>0RSS00</t>
  </si>
  <si>
    <t>185000</t>
  </si>
  <si>
    <t>187000</t>
  </si>
  <si>
    <t>010000</t>
  </si>
  <si>
    <t>011000</t>
  </si>
  <si>
    <t>015000</t>
  </si>
  <si>
    <t>020000</t>
  </si>
  <si>
    <t>021000</t>
  </si>
  <si>
    <t>023000</t>
  </si>
  <si>
    <t>025000</t>
  </si>
  <si>
    <t>027000</t>
  </si>
  <si>
    <t>028000</t>
  </si>
  <si>
    <t>030000</t>
  </si>
  <si>
    <t>031000</t>
  </si>
  <si>
    <t>032000</t>
  </si>
  <si>
    <t>033000</t>
  </si>
  <si>
    <t>035000</t>
  </si>
  <si>
    <t>040000</t>
  </si>
  <si>
    <t xml:space="preserve">CavControl   </t>
  </si>
  <si>
    <t>ChannelStream</t>
  </si>
  <si>
    <t xml:space="preserve">Mark Eight   </t>
  </si>
  <si>
    <t xml:space="preserve">Mark One     </t>
  </si>
  <si>
    <t xml:space="preserve">Mark One-X   </t>
  </si>
  <si>
    <t xml:space="preserve">Mark Two     </t>
  </si>
  <si>
    <t xml:space="preserve">MaxFlo       </t>
  </si>
  <si>
    <t xml:space="preserve">MegaStream   </t>
  </si>
  <si>
    <t xml:space="preserve">MegaStream 2 </t>
  </si>
  <si>
    <t xml:space="preserve">ShearStream  </t>
  </si>
  <si>
    <t xml:space="preserve">TigerTooth   </t>
  </si>
  <si>
    <t xml:space="preserve">Trooper      </t>
  </si>
  <si>
    <t xml:space="preserve">Valdisk      </t>
  </si>
  <si>
    <t xml:space="preserve">Valdisk 150  </t>
  </si>
  <si>
    <t xml:space="preserve">Vanguard     </t>
  </si>
  <si>
    <t xml:space="preserve">Valtek 2000  </t>
  </si>
  <si>
    <t>Maxflo NT</t>
  </si>
  <si>
    <t>Micro Top</t>
  </si>
  <si>
    <t xml:space="preserve">Epsy     </t>
  </si>
  <si>
    <t>Reglob VG</t>
  </si>
  <si>
    <t>Reglob VH</t>
  </si>
  <si>
    <t xml:space="preserve">Revca NC </t>
  </si>
  <si>
    <t xml:space="preserve">Revca ND </t>
  </si>
  <si>
    <t xml:space="preserve">Revca NG </t>
  </si>
  <si>
    <t xml:space="preserve">Revca NH </t>
  </si>
  <si>
    <t xml:space="preserve">Top 200  </t>
  </si>
  <si>
    <t>Nilcor ball</t>
  </si>
  <si>
    <t>Nilcor butterfly</t>
  </si>
  <si>
    <t>line_id</t>
  </si>
  <si>
    <t>line_sched</t>
  </si>
  <si>
    <t>line_num</t>
  </si>
  <si>
    <t>line_size</t>
  </si>
  <si>
    <t>line_internal_dia</t>
  </si>
  <si>
    <t>sub_s</t>
  </si>
  <si>
    <t>prim</t>
  </si>
  <si>
    <t>sub_n</t>
  </si>
  <si>
    <t>id</t>
  </si>
  <si>
    <t>Flange Tappings</t>
  </si>
  <si>
    <t xml:space="preserve">Corner Tappings </t>
  </si>
  <si>
    <t xml:space="preserve">Radius Tappings [D &amp; D/2]  </t>
  </si>
  <si>
    <t xml:space="preserve">Meter Run with Corner Tappings </t>
  </si>
  <si>
    <t xml:space="preserve">Meter Run with Flange Tappings  </t>
  </si>
  <si>
    <t xml:space="preserve">Pipe Tappings [2.5D &amp; 8D] </t>
  </si>
  <si>
    <t>AGA Report 3 (Flange Tappings)</t>
  </si>
  <si>
    <t>AGA Report 3 [Pipe Tappings]</t>
  </si>
  <si>
    <t xml:space="preserve">Flange Tappings </t>
  </si>
  <si>
    <t xml:space="preserve">Radius Tappings [D &amp; D/2] </t>
  </si>
  <si>
    <t xml:space="preserve">  </t>
  </si>
  <si>
    <t xml:space="preserve">As cast convergent section  </t>
  </si>
  <si>
    <t xml:space="preserve">Machined convergent section  </t>
  </si>
  <si>
    <t xml:space="preserve">Rough-welded sheet-iron conv </t>
  </si>
  <si>
    <t xml:space="preserve">Universal Venturi Tube  </t>
  </si>
  <si>
    <t xml:space="preserve">Rectangular Venturi Tube </t>
  </si>
  <si>
    <t xml:space="preserve">ISO Long Radius Nozzle </t>
  </si>
  <si>
    <t xml:space="preserve">ASME Long Radius Nozzle </t>
  </si>
  <si>
    <t xml:space="preserve">ISA 1932 Nozzle </t>
  </si>
  <si>
    <t xml:space="preserve">Venturi Nozzle </t>
  </si>
  <si>
    <t>Diam. Opposite Flange Tappings</t>
  </si>
  <si>
    <t>Side (90°) Flange Tappings</t>
  </si>
  <si>
    <t>Diam. Opposite Vena Contracta Taps</t>
  </si>
  <si>
    <t>Side (90°) Vena Contracta Tappings</t>
  </si>
  <si>
    <t xml:space="preserve">Vena Contracta Tappings </t>
  </si>
  <si>
    <t>Quadrant-Edged, pipe diameter = 1/2 inch</t>
  </si>
  <si>
    <t>Square-Edged, pipe diameter = 1/2 inch</t>
  </si>
  <si>
    <t>Square-Edged, pipe diameter = 1 inch</t>
  </si>
  <si>
    <t>Square-Edged, pipe diameter = 1.5 inch</t>
  </si>
  <si>
    <t>Long Radius Bends</t>
  </si>
  <si>
    <t>Short Radius Bends</t>
  </si>
  <si>
    <t>Flow Measurement Engineering Handbook by R.W. Miller</t>
  </si>
  <si>
    <t>Fluid Meters, their Theory and Application ASME (1959)</t>
  </si>
  <si>
    <t>Corner Tappings</t>
  </si>
  <si>
    <t>Radius Tappings</t>
  </si>
  <si>
    <t>Square Edge Orifice</t>
  </si>
  <si>
    <t>Thick Plate Square Edge Orifice</t>
  </si>
  <si>
    <t>Classical Venturi Tube</t>
  </si>
  <si>
    <t>Toroidal Throat Venturi Nozzle</t>
  </si>
  <si>
    <t>Cylindrical Throat Venturi Nozzle</t>
  </si>
  <si>
    <t>ASME Long Radius Nozzle</t>
  </si>
  <si>
    <t>335</t>
  </si>
  <si>
    <t xml:space="preserve">Ksi       </t>
  </si>
  <si>
    <t>Ksi       -a</t>
  </si>
  <si>
    <t>Ksi       -g</t>
  </si>
  <si>
    <t>271</t>
  </si>
  <si>
    <t xml:space="preserve">MPa       </t>
  </si>
  <si>
    <t>MPa       -a</t>
  </si>
  <si>
    <t>MPa       -g</t>
  </si>
  <si>
    <t>120</t>
  </si>
  <si>
    <t xml:space="preserve">Pa        </t>
  </si>
  <si>
    <t>Pa        -a</t>
  </si>
  <si>
    <t>Pa        -g</t>
  </si>
  <si>
    <t>119</t>
  </si>
  <si>
    <t xml:space="preserve">Torr      </t>
  </si>
  <si>
    <t>Torr      -a</t>
  </si>
  <si>
    <t>Torr      -g</t>
  </si>
  <si>
    <t>101</t>
  </si>
  <si>
    <t xml:space="preserve">at (tech) </t>
  </si>
  <si>
    <t>at (tech) -a</t>
  </si>
  <si>
    <t>at (tech) -g</t>
  </si>
  <si>
    <t>102</t>
  </si>
  <si>
    <t>atm(stand)</t>
  </si>
  <si>
    <t>atm(stand)-a</t>
  </si>
  <si>
    <t>atm(stand)-g</t>
  </si>
  <si>
    <t>103</t>
  </si>
  <si>
    <t xml:space="preserve">bar       </t>
  </si>
  <si>
    <t>bar       -a</t>
  </si>
  <si>
    <t>bar       -g</t>
  </si>
  <si>
    <t>105</t>
  </si>
  <si>
    <t xml:space="preserve">cmH2O 4ºC </t>
  </si>
  <si>
    <t>cmH2O 4ºC -a</t>
  </si>
  <si>
    <t>cmH2O 4ºC -g</t>
  </si>
  <si>
    <t>104</t>
  </si>
  <si>
    <t xml:space="preserve">cmHg 0ºC  </t>
  </si>
  <si>
    <t>cmHg 0ºC  -a</t>
  </si>
  <si>
    <t>cmHg 0ºC  -g</t>
  </si>
  <si>
    <t>106</t>
  </si>
  <si>
    <t xml:space="preserve">dyne/cm²  </t>
  </si>
  <si>
    <t>dyne/cm²  -a</t>
  </si>
  <si>
    <t>dyne/cm²  -g</t>
  </si>
  <si>
    <t>140</t>
  </si>
  <si>
    <t xml:space="preserve">ftH2O     </t>
  </si>
  <si>
    <t>ftH2O     -a</t>
  </si>
  <si>
    <t>ftH2O     -g</t>
  </si>
  <si>
    <t>108</t>
  </si>
  <si>
    <t xml:space="preserve">gf/cm²    </t>
  </si>
  <si>
    <t>gf/cm²    -a</t>
  </si>
  <si>
    <t>gf/cm²    -g</t>
  </si>
  <si>
    <t>282</t>
  </si>
  <si>
    <t xml:space="preserve">hPa       </t>
  </si>
  <si>
    <t>hPa       -a</t>
  </si>
  <si>
    <t>hPa       -g</t>
  </si>
  <si>
    <t>110</t>
  </si>
  <si>
    <t xml:space="preserve">inH2O     </t>
  </si>
  <si>
    <t>inH2O     -a</t>
  </si>
  <si>
    <t>inH2O     -g</t>
  </si>
  <si>
    <t>109</t>
  </si>
  <si>
    <t xml:space="preserve">inHg      </t>
  </si>
  <si>
    <t>inHg      -a</t>
  </si>
  <si>
    <t>inHg      -g</t>
  </si>
  <si>
    <t>141</t>
  </si>
  <si>
    <t xml:space="preserve">kPa       </t>
  </si>
  <si>
    <t>kPa       -a</t>
  </si>
  <si>
    <t>kPa       -g</t>
  </si>
  <si>
    <t>111</t>
  </si>
  <si>
    <t xml:space="preserve">kgf/cm²   </t>
  </si>
  <si>
    <t>kgf/cm²   -a</t>
  </si>
  <si>
    <t>kgf/cm²   -g</t>
  </si>
  <si>
    <t>113</t>
  </si>
  <si>
    <t xml:space="preserve">kgf/mm²   </t>
  </si>
  <si>
    <t>kgf/mm²   -a</t>
  </si>
  <si>
    <t>kgf/mm²   -g</t>
  </si>
  <si>
    <t>112</t>
  </si>
  <si>
    <t xml:space="preserve">kgf/m²    </t>
  </si>
  <si>
    <t>kgf/m²    -a</t>
  </si>
  <si>
    <t>kgf/m²    -g</t>
  </si>
  <si>
    <t>116</t>
  </si>
  <si>
    <t xml:space="preserve">lbf/ft²   </t>
  </si>
  <si>
    <t>lbf/ft²   -a</t>
  </si>
  <si>
    <t>lbf/ft²   -g</t>
  </si>
  <si>
    <t>117</t>
  </si>
  <si>
    <t xml:space="preserve">lbf/in²   </t>
  </si>
  <si>
    <t>lbf/in²   -a</t>
  </si>
  <si>
    <t>lbf/in²   -g</t>
  </si>
  <si>
    <t>107</t>
  </si>
  <si>
    <t xml:space="preserve">mH2O 4ºC  </t>
  </si>
  <si>
    <t>mH2O 4ºC  -a</t>
  </si>
  <si>
    <t>mH2O 4ºC  -g</t>
  </si>
  <si>
    <t>114</t>
  </si>
  <si>
    <t xml:space="preserve">mbar      </t>
  </si>
  <si>
    <t>mbar      -a</t>
  </si>
  <si>
    <t>mbar      -g</t>
  </si>
  <si>
    <t>211</t>
  </si>
  <si>
    <t xml:space="preserve">mmH2O 4ºC </t>
  </si>
  <si>
    <t>mmH2O 4ºC -a</t>
  </si>
  <si>
    <t>mmH2O 4ºC -g</t>
  </si>
  <si>
    <t>115</t>
  </si>
  <si>
    <t xml:space="preserve">mmHg 0ºC  </t>
  </si>
  <si>
    <t>mmHg 0ºC  -a</t>
  </si>
  <si>
    <t>mmHg 0ºC  -g</t>
  </si>
  <si>
    <t>376</t>
  </si>
  <si>
    <t xml:space="preserve">oz/in²    </t>
  </si>
  <si>
    <t>oz/in²    -a</t>
  </si>
  <si>
    <t>oz/in²    -g</t>
  </si>
  <si>
    <t>118</t>
  </si>
  <si>
    <t xml:space="preserve">psi       </t>
  </si>
  <si>
    <t>psi       -a</t>
  </si>
  <si>
    <t>psi       -g</t>
  </si>
  <si>
    <t>0</t>
  </si>
  <si>
    <t xml:space="preserve">K         </t>
  </si>
  <si>
    <t xml:space="preserve">ºC        </t>
  </si>
  <si>
    <t xml:space="preserve">ºF        </t>
  </si>
  <si>
    <t xml:space="preserve">ºR        </t>
  </si>
  <si>
    <t xml:space="preserve">P         </t>
  </si>
  <si>
    <t xml:space="preserve">Pa·s      </t>
  </si>
  <si>
    <t xml:space="preserve">SSF       </t>
  </si>
  <si>
    <t xml:space="preserve">SSU       </t>
  </si>
  <si>
    <t xml:space="preserve">St        </t>
  </si>
  <si>
    <t xml:space="preserve">cP        </t>
  </si>
  <si>
    <t xml:space="preserve">cS        </t>
  </si>
  <si>
    <t xml:space="preserve">cm²/s     </t>
  </si>
  <si>
    <t xml:space="preserve">ft²/s     </t>
  </si>
  <si>
    <t xml:space="preserve">in²/s     </t>
  </si>
  <si>
    <t xml:space="preserve">lb/ft·h   </t>
  </si>
  <si>
    <t xml:space="preserve">lb/ft·s   </t>
  </si>
  <si>
    <t xml:space="preserve">lbf·s/ft² </t>
  </si>
  <si>
    <t xml:space="preserve">lbf·s/in² </t>
  </si>
  <si>
    <t xml:space="preserve">mPa·s     </t>
  </si>
  <si>
    <t xml:space="preserve">mm²/s     </t>
  </si>
  <si>
    <t xml:space="preserve">m²/s      </t>
  </si>
  <si>
    <t xml:space="preserve">slug/ft·s </t>
  </si>
  <si>
    <t>plant_id</t>
  </si>
  <si>
    <t>line_uom</t>
  </si>
  <si>
    <t>pipe_mat_name</t>
  </si>
  <si>
    <t>pipe_orif_mat_id</t>
  </si>
  <si>
    <t>mat_group</t>
  </si>
  <si>
    <t>MATERIAL NOT LISTED</t>
  </si>
  <si>
    <t>PLAIN CARBON STEEL (ANSI B36.19 &amp; B36.10)</t>
  </si>
  <si>
    <t>1</t>
  </si>
  <si>
    <t>301 S.S.</t>
  </si>
  <si>
    <t>2</t>
  </si>
  <si>
    <t>304 S.S.</t>
  </si>
  <si>
    <t>310 S.S.</t>
  </si>
  <si>
    <t>316 S.S.</t>
  </si>
  <si>
    <t>330 S.S.</t>
  </si>
  <si>
    <t>347 S.S.</t>
  </si>
  <si>
    <t>HASTELLOY B</t>
  </si>
  <si>
    <t>HASTELLOY C</t>
  </si>
  <si>
    <t>INCONEL X, ANNEALED</t>
  </si>
  <si>
    <t>HAYNES STELLITE 25 (L605)</t>
  </si>
  <si>
    <t>COPPER (ASTM B152, B124, B133)</t>
  </si>
  <si>
    <t>YELLOW BRASS (ASTM B36, B134, B135)</t>
  </si>
  <si>
    <t>ALUM. BRONZE (ASTM B169 ALLOY A)</t>
  </si>
  <si>
    <t>BERYLLIUM COPPER 25 (ASTM B194)</t>
  </si>
  <si>
    <t>CUPRONICKEL 30%</t>
  </si>
  <si>
    <t>K-MONEL</t>
  </si>
  <si>
    <t>NICKEL</t>
  </si>
  <si>
    <t>PYREX GLASS</t>
  </si>
  <si>
    <t>TITANIUM</t>
  </si>
  <si>
    <t>TANTALUM</t>
  </si>
  <si>
    <t>dwg_id</t>
  </si>
  <si>
    <t>dwg_name</t>
  </si>
  <si>
    <t>12313546</t>
  </si>
  <si>
    <t>81FF011</t>
  </si>
  <si>
    <t>spec_cmpnt_type_001</t>
  </si>
  <si>
    <t>proc_func_id_001</t>
  </si>
  <si>
    <t>dwg_id_001</t>
  </si>
  <si>
    <t>cmpnt_id_001</t>
  </si>
  <si>
    <t>proj_id_001</t>
  </si>
  <si>
    <t>site_id_001</t>
  </si>
  <si>
    <t>chg_num_001</t>
  </si>
  <si>
    <t>area_id_001</t>
  </si>
  <si>
    <t>plant_id_001</t>
  </si>
  <si>
    <t>unit_id_001</t>
  </si>
  <si>
    <t>rev_id_001</t>
  </si>
  <si>
    <t>spec_type_flg_001</t>
  </si>
  <si>
    <t>chg_status_001</t>
  </si>
  <si>
    <t>chg_date_001</t>
  </si>
  <si>
    <t>user_name_001</t>
  </si>
  <si>
    <t>spec_id_001</t>
  </si>
  <si>
    <t>pd_flow_uid_001</t>
  </si>
  <si>
    <t>pd_flow_uflg_001</t>
  </si>
  <si>
    <t>pd_press_min_001</t>
  </si>
  <si>
    <t>pd_press_uid_001</t>
  </si>
  <si>
    <t>pd_press_uflg_001</t>
  </si>
  <si>
    <t>pd_temp_min_001</t>
  </si>
  <si>
    <t>pd_dens_nor_001</t>
  </si>
  <si>
    <t>pd_dens_uid_001</t>
  </si>
  <si>
    <t>pd_corrosive_001</t>
  </si>
  <si>
    <t>pd_build_tend_001</t>
  </si>
  <si>
    <t>pd_spec_grav_min_001</t>
  </si>
  <si>
    <t>pd_spec_grav_max_001</t>
  </si>
  <si>
    <t>pd_dens_at_base_001</t>
  </si>
  <si>
    <t>pd_dens_at_bas_uid_001</t>
  </si>
  <si>
    <t>pd_compres_flow_nor_001</t>
  </si>
  <si>
    <t>pd_vap_press_nor_001</t>
  </si>
  <si>
    <t>pd_vap_press_uid_001</t>
  </si>
  <si>
    <t>pd_vap_press_uflg_001</t>
  </si>
  <si>
    <t>fm_reyn_001</t>
  </si>
  <si>
    <t>fm_press_loss_max_001</t>
  </si>
  <si>
    <t>fm_press_loss_uid_001</t>
  </si>
  <si>
    <t>pd_entrained_gas_001</t>
  </si>
  <si>
    <t>fm_orif_mat_001</t>
  </si>
  <si>
    <t>pd_f_range_uid_001</t>
  </si>
  <si>
    <t>pd_f_range_uflg_001</t>
  </si>
  <si>
    <t>flow_flag_001</t>
  </si>
  <si>
    <t>spec_udf_c33_001</t>
  </si>
  <si>
    <t>spec_udf_c34_001</t>
  </si>
  <si>
    <t>spec_udf_c35_001</t>
  </si>
  <si>
    <t>spec_udf_c36_001</t>
  </si>
  <si>
    <t>spec_udf_c37_001</t>
  </si>
  <si>
    <t>spec_udf_c38_001</t>
  </si>
  <si>
    <t>spec_udf_c39_001</t>
  </si>
  <si>
    <t>spec_udf_c40_001</t>
  </si>
  <si>
    <t>spec_udf_c41_001</t>
  </si>
  <si>
    <t>spec_udf_c42_001</t>
  </si>
  <si>
    <t>spec_udf_c43_001</t>
  </si>
  <si>
    <t>spec_udf_c44_001</t>
  </si>
  <si>
    <t>spec_udf_c45_001</t>
  </si>
  <si>
    <t>spec_udf_c46_001</t>
  </si>
  <si>
    <t>spec_udf_c47_001</t>
  </si>
  <si>
    <t>spec_udf_c48_001</t>
  </si>
  <si>
    <t>spec_udf_c49_001</t>
  </si>
  <si>
    <t>spec_udf_c50_001</t>
  </si>
  <si>
    <t>spec_udf_c51_001</t>
  </si>
  <si>
    <t>spec_udf_c52_001</t>
  </si>
  <si>
    <t>spec_udf_c53_001</t>
  </si>
  <si>
    <t>spec_udf_c54_001</t>
  </si>
  <si>
    <t>spec_udf_c55_001</t>
  </si>
  <si>
    <t>spec_udf_c56_001</t>
  </si>
  <si>
    <t>spec_udf_c57_001</t>
  </si>
  <si>
    <t>spec_udf_c58_001</t>
  </si>
  <si>
    <t>spec_udf_c59_001</t>
  </si>
  <si>
    <t>spec_udf_c60_001</t>
  </si>
  <si>
    <t>spec_udf_c61_001</t>
  </si>
  <si>
    <t>spec_udf_c62_001</t>
  </si>
  <si>
    <t>spec_udf_c63_001</t>
  </si>
  <si>
    <t>spec_udf_c64_001</t>
  </si>
  <si>
    <t>spec_udf_c65_001</t>
  </si>
  <si>
    <t>spec_udf_c66_001</t>
  </si>
  <si>
    <t>spec_udf_c67_001</t>
  </si>
  <si>
    <t>spec_udf_c68_001</t>
  </si>
  <si>
    <t>spec_udf_c69_001</t>
  </si>
  <si>
    <t>spec_udf_c70_001</t>
  </si>
  <si>
    <t>spec_udf_c71_001</t>
  </si>
  <si>
    <t>spec_udf_c72_001</t>
  </si>
  <si>
    <t>spec_udf_c73_001</t>
  </si>
  <si>
    <t>spec_udf_c74_001</t>
  </si>
  <si>
    <t>spec_udf_c75_001</t>
  </si>
  <si>
    <t>spec_udf_c76_001</t>
  </si>
  <si>
    <t>spec_udf_c77_001</t>
  </si>
  <si>
    <t>spec_udf_c78_001</t>
  </si>
  <si>
    <t>spec_udf_c79_001</t>
  </si>
  <si>
    <t>spec_udf_c80_001</t>
  </si>
  <si>
    <t>spec_udf_c81_001</t>
  </si>
  <si>
    <t>spec_udf_c82_001</t>
  </si>
  <si>
    <t>spec_udf_c83_001</t>
  </si>
  <si>
    <t>spec_udf_c84_001</t>
  </si>
  <si>
    <t>spec_udf_c85_001</t>
  </si>
  <si>
    <t>spec_udf_c86_001</t>
  </si>
  <si>
    <t>spec_udf_c87_001</t>
  </si>
  <si>
    <t>spec_udf_c88_001</t>
  </si>
  <si>
    <t>spec_udf_c89_001</t>
  </si>
  <si>
    <t>spec_udf_c90_001</t>
  </si>
  <si>
    <t>spec_udf_c91_001</t>
  </si>
  <si>
    <t>spec_udf_c92_001</t>
  </si>
  <si>
    <t>spec_udf_c93_001</t>
  </si>
  <si>
    <t>spec_udf_c94_001</t>
  </si>
  <si>
    <t>spec_udf_c95_001</t>
  </si>
  <si>
    <t>spec_udf_c96_001</t>
  </si>
  <si>
    <t>spec_udf_c97_001</t>
  </si>
  <si>
    <t>spec_udf_c98_001</t>
  </si>
  <si>
    <t>spec_udf_c99_001</t>
  </si>
  <si>
    <t>spec_udf_c100_001</t>
  </si>
  <si>
    <t>spec_udf_c23</t>
  </si>
  <si>
    <t>spec_udf_c23_001</t>
  </si>
  <si>
    <t>spec_udf_c14</t>
  </si>
  <si>
    <t>spec_udf_c14_001</t>
  </si>
  <si>
    <t>spec_udf_c15</t>
  </si>
  <si>
    <t>spec_udf_c15_001</t>
  </si>
  <si>
    <t>spec_udf_c17</t>
  </si>
  <si>
    <t>spec_udf_c17_001</t>
  </si>
  <si>
    <t>spec_udf_c19</t>
  </si>
  <si>
    <t>spec_udf_c19_001</t>
  </si>
  <si>
    <t>spec_udf_c21</t>
  </si>
  <si>
    <t>spec_udf_c21_001</t>
  </si>
  <si>
    <t>spec_udf_c10</t>
  </si>
  <si>
    <t>spec_udf_c10_001</t>
  </si>
  <si>
    <t>spec_udf_c18</t>
  </si>
  <si>
    <t>spec_udf_c18_001</t>
  </si>
  <si>
    <t>spec_udf_c11</t>
  </si>
  <si>
    <t>spec_udf_c11_001</t>
  </si>
  <si>
    <t>spec_udf_c25</t>
  </si>
  <si>
    <t>spec_udf_c25_001</t>
  </si>
  <si>
    <t>spec_udf_c26</t>
  </si>
  <si>
    <t>spec_udf_c26_001</t>
  </si>
  <si>
    <t>spec_udf_c03_001</t>
  </si>
  <si>
    <t>spec_udf_c27</t>
  </si>
  <si>
    <t>spec_udf_c27_001</t>
  </si>
  <si>
    <t>spec_udf_c28</t>
  </si>
  <si>
    <t>spec_udf_c28_001</t>
  </si>
  <si>
    <t>spec_udf_c29</t>
  </si>
  <si>
    <t>spec_udf_c29_001</t>
  </si>
  <si>
    <t>spec_udf_c30</t>
  </si>
  <si>
    <t>spec_udf_c30_001</t>
  </si>
  <si>
    <t>spec_udf_c31</t>
  </si>
  <si>
    <t>spec_udf_c31_001</t>
  </si>
  <si>
    <t>spec_udf_c32</t>
  </si>
  <si>
    <t>spec_udf_c32_001</t>
  </si>
  <si>
    <t>spec_udf_c24</t>
  </si>
  <si>
    <t>spec_udf_c24_001</t>
  </si>
  <si>
    <t>spec_udf_c02_001</t>
  </si>
  <si>
    <t>spec_udf_c08</t>
  </si>
  <si>
    <t>spec_udf_c08_001</t>
  </si>
  <si>
    <t>spec_udf_c07</t>
  </si>
  <si>
    <t>spec_udf_c07_001</t>
  </si>
  <si>
    <t>spec_udf_c06</t>
  </si>
  <si>
    <t>spec_udf_c06_001</t>
  </si>
  <si>
    <t>spec_udf_c04</t>
  </si>
  <si>
    <t>spec_udf_c04_001</t>
  </si>
  <si>
    <t>spec_cmpnt_po_no</t>
  </si>
  <si>
    <t>spec_cmpnt_po_no_001</t>
  </si>
  <si>
    <t>spec_cmpnt_po_item_no</t>
  </si>
  <si>
    <t>spec_cmpnt_po_item_no_001</t>
  </si>
  <si>
    <t>spec_cmpnt_sn</t>
  </si>
  <si>
    <t>spec_cmpnt_sn_001</t>
  </si>
  <si>
    <t>spec_note</t>
  </si>
  <si>
    <t>spec_note_001</t>
  </si>
  <si>
    <t>spec_sheets_001</t>
  </si>
  <si>
    <t>spec_sheet_of_001</t>
  </si>
  <si>
    <t>dwg_name_001</t>
  </si>
  <si>
    <t>spec_cmpnt_price</t>
  </si>
  <si>
    <t>spec_cmpnt_price_001</t>
  </si>
  <si>
    <t>cmpnt_mfr_id_001</t>
  </si>
  <si>
    <t>cmpnt_mod_id_001</t>
  </si>
  <si>
    <t>line_sched_001</t>
  </si>
  <si>
    <t>pd_fluid_phase_001</t>
  </si>
  <si>
    <t>cmpnt_name</t>
  </si>
  <si>
    <t>cmpnt_name_001</t>
  </si>
  <si>
    <t>cmpnt_serv</t>
  </si>
  <si>
    <t>cmpnt_serv_001</t>
  </si>
  <si>
    <t>line_num_001</t>
  </si>
  <si>
    <t>line_size_001</t>
  </si>
  <si>
    <t>line_i_d_001</t>
  </si>
  <si>
    <t>spec_udf_c22</t>
  </si>
  <si>
    <t>spec_udf_c22_001</t>
  </si>
  <si>
    <t>pd_fluid_name</t>
  </si>
  <si>
    <t>pd_fluid_name_001</t>
  </si>
  <si>
    <t>spec_udf_c16</t>
  </si>
  <si>
    <t>spec_udf_c16_001</t>
  </si>
  <si>
    <t>fm_sub_meter_type_001</t>
  </si>
  <si>
    <t>spec_udf_c20</t>
  </si>
  <si>
    <t>spec_udf_c20_001</t>
  </si>
  <si>
    <t>spec_udf_c01_001</t>
  </si>
  <si>
    <t>fm_beta</t>
  </si>
  <si>
    <t>fm_beta_001</t>
  </si>
  <si>
    <t>fm_orif_diam</t>
  </si>
  <si>
    <t>fm_orif_diam_001</t>
  </si>
  <si>
    <t>fm_orif_diam_uid_001</t>
  </si>
  <si>
    <t>fm_bleed_hole_diam</t>
  </si>
  <si>
    <t>fm_bleed_hole_diam_001</t>
  </si>
  <si>
    <t>fm_bleed_hole_diam_uid_001</t>
  </si>
  <si>
    <t>pd_f_range_max</t>
  </si>
  <si>
    <t>pd_f_range_max_001</t>
  </si>
  <si>
    <t>fm_diff_press_tr</t>
  </si>
  <si>
    <t>fm_diff_press_tr_001</t>
  </si>
  <si>
    <t>fm_diff_press_tr_uid_001</t>
  </si>
  <si>
    <t>pd_flow_min</t>
  </si>
  <si>
    <t>pd_flow_min_001</t>
  </si>
  <si>
    <t>pd_flow_nor</t>
  </si>
  <si>
    <t>pd_flow_nor_001</t>
  </si>
  <si>
    <t>pd_flow_max</t>
  </si>
  <si>
    <t>pd_flow_max_001</t>
  </si>
  <si>
    <t>pd_press_max</t>
  </si>
  <si>
    <t>pd_press_max_001</t>
  </si>
  <si>
    <t>pd_press_nor</t>
  </si>
  <si>
    <t>pd_press_nor_001</t>
  </si>
  <si>
    <t>pd_temp_max</t>
  </si>
  <si>
    <t>pd_temp_max_001</t>
  </si>
  <si>
    <t>pd_temp_nor</t>
  </si>
  <si>
    <t>pd_temp_nor_001</t>
  </si>
  <si>
    <t>pd_visc_nor</t>
  </si>
  <si>
    <t>pd_visc_nor_001</t>
  </si>
  <si>
    <t>pd_press_base</t>
  </si>
  <si>
    <t>pd_press_base_001</t>
  </si>
  <si>
    <t>pd_temp_base</t>
  </si>
  <si>
    <t>pd_temp_base_001</t>
  </si>
  <si>
    <t>pd_temp_uid_001</t>
  </si>
  <si>
    <t>pd_visc_uid_001</t>
  </si>
  <si>
    <t>pd_press_base_uid_001</t>
  </si>
  <si>
    <t>pd_temp_base_uid_001</t>
  </si>
  <si>
    <t>pd_molecular_mass_001</t>
  </si>
  <si>
    <t>pd_spec_grav_base</t>
  </si>
  <si>
    <t>pd_spec_grav_base_001</t>
  </si>
  <si>
    <t>pd_spec_grav_nor</t>
  </si>
  <si>
    <t>pd_spec_grav_nor_001</t>
  </si>
  <si>
    <t>spec_udf_c12</t>
  </si>
  <si>
    <t>spec_udf_c12_001</t>
  </si>
  <si>
    <t>spec_udf_c13</t>
  </si>
  <si>
    <t>spec_udf_c13_001</t>
  </si>
  <si>
    <t>spec_udf_c05</t>
  </si>
  <si>
    <t>spec_udf_c05_001</t>
  </si>
  <si>
    <t>line_uom_001</t>
  </si>
  <si>
    <t>spec_udf_c09</t>
  </si>
  <si>
    <t>spec_udf_c09_001</t>
  </si>
  <si>
    <t>fm_meter_type_001</t>
  </si>
  <si>
    <t>fm_orif_mat_id_001</t>
  </si>
  <si>
    <t>pd_cp_cv_max</t>
  </si>
  <si>
    <t>pd_cp_cv_max_001</t>
  </si>
  <si>
    <t>pid_no_001</t>
  </si>
  <si>
    <t>hidden</t>
  </si>
  <si>
    <t>edit</t>
  </si>
  <si>
    <t>dddw</t>
  </si>
  <si>
    <t>editmask</t>
  </si>
  <si>
    <t>ddlb</t>
  </si>
  <si>
    <t/>
  </si>
  <si>
    <t>11891</t>
  </si>
  <si>
    <t>11883</t>
  </si>
  <si>
    <t>3</t>
  </si>
  <si>
    <t>5520</t>
  </si>
  <si>
    <t>W</t>
  </si>
  <si>
    <t>??/??/22957</t>
  </si>
  <si>
    <t xml:space="preserve">DBA                           </t>
  </si>
  <si>
    <t>Liquid</t>
  </si>
  <si>
    <t>01 -A    -100</t>
  </si>
  <si>
    <t>in</t>
  </si>
  <si>
    <t>Database</t>
  </si>
  <si>
    <t>Hidden Data</t>
  </si>
  <si>
    <t>Tag Number</t>
  </si>
  <si>
    <t>25</t>
  </si>
  <si>
    <t>GENERAL</t>
  </si>
  <si>
    <t>Line Number</t>
  </si>
  <si>
    <t>4</t>
  </si>
  <si>
    <t>ORIFICE</t>
  </si>
  <si>
    <t>23</t>
  </si>
  <si>
    <t>5</t>
  </si>
  <si>
    <t>7</t>
  </si>
  <si>
    <t>State</t>
  </si>
  <si>
    <t>8</t>
  </si>
  <si>
    <t>10</t>
  </si>
  <si>
    <t>Pressure Max.</t>
  </si>
  <si>
    <t>14</t>
  </si>
  <si>
    <t>11</t>
  </si>
  <si>
    <t>Temperature Max.</t>
  </si>
  <si>
    <t>20</t>
  </si>
  <si>
    <t>PROCESS</t>
  </si>
  <si>
    <t>15</t>
  </si>
  <si>
    <t>Bore Diameter</t>
  </si>
  <si>
    <t>9</t>
  </si>
  <si>
    <t>16</t>
  </si>
  <si>
    <t>12</t>
  </si>
  <si>
    <t>Quality</t>
  </si>
  <si>
    <t>Beta Ratio</t>
  </si>
  <si>
    <t>Notes:</t>
  </si>
  <si>
    <t>INSTRUMENT SPECIFICATION</t>
  </si>
  <si>
    <t>Sheet</t>
  </si>
  <si>
    <t>of</t>
  </si>
  <si>
    <t>No.</t>
  </si>
  <si>
    <t>By</t>
  </si>
  <si>
    <t>Date</t>
  </si>
  <si>
    <t>Revision</t>
  </si>
  <si>
    <t xml:space="preserve">Code: </t>
  </si>
  <si>
    <t>Dwg. No.:</t>
  </si>
  <si>
    <t xml:space="preserve">Rev.: </t>
  </si>
  <si>
    <t>18</t>
  </si>
  <si>
    <t>19</t>
  </si>
  <si>
    <t>21</t>
  </si>
  <si>
    <t>=Sheet1!$AA$9</t>
  </si>
  <si>
    <t>CBCount</t>
  </si>
  <si>
    <t>=Connections!$A$13</t>
  </si>
  <si>
    <t>=Sheet1!$AA$15</t>
  </si>
  <si>
    <t>=Sheet1!$AA$8</t>
  </si>
  <si>
    <t>=Sheet1!$AA$14</t>
  </si>
  <si>
    <t>colTagNumber</t>
  </si>
  <si>
    <t>=Calc!$F:$F</t>
  </si>
  <si>
    <t>d_dddw_pipe_orif_material__mat_group</t>
  </si>
  <si>
    <t>=DWTables!$AU$11:$AU$32</t>
  </si>
  <si>
    <t>d_dddw_pipe_orif_material__pipe_mat_name</t>
  </si>
  <si>
    <t>=DWTables!$AS$11:$AS$32</t>
  </si>
  <si>
    <t>d_dddw_pipe_orif_material__pipe_orif_mat_id</t>
  </si>
  <si>
    <t>=DWTables!$AT$11:$AT$32</t>
  </si>
  <si>
    <t>d_dddw_spec_cmpnt_mfr__cmpnt_mfr_id</t>
  </si>
  <si>
    <t>=DWTables!$E$11:$E$19</t>
  </si>
  <si>
    <t>d_dddw_spec_cmpnt_mfr__cmpnt_mfr_name</t>
  </si>
  <si>
    <t>=DWTables!$D$11:$D$19</t>
  </si>
  <si>
    <t>d_dddw_spec_cmpnt_mod__cmpnt_mfr_id</t>
  </si>
  <si>
    <t>=DWTables!$G$11:$G$237</t>
  </si>
  <si>
    <t>d_dddw_spec_cmpnt_mod__cmpnt_mod_id</t>
  </si>
  <si>
    <t>=DWTables!$I$11:$I$237</t>
  </si>
  <si>
    <t>d_dddw_spec_cmpnt_mod__cmpnt_mod_name</t>
  </si>
  <si>
    <t>=DWTables!$J$11:$J$237</t>
  </si>
  <si>
    <t>d_dddw_spec_cmpnt_mod__proc_func_id</t>
  </si>
  <si>
    <t>=DWTables!$H$11:$H$237</t>
  </si>
  <si>
    <t>d_dddw_spec_line_i_d__line_id</t>
  </si>
  <si>
    <t>=DWTables!$U$11</t>
  </si>
  <si>
    <t>d_dddw_spec_line_i_d__line_internal_dia</t>
  </si>
  <si>
    <t>=DWTables!$V$11</t>
  </si>
  <si>
    <t>d_dddw_spec_line_num__line_id</t>
  </si>
  <si>
    <t>=DWTables!$O$11</t>
  </si>
  <si>
    <t>d_dddw_spec_line_num__line_num</t>
  </si>
  <si>
    <t>=DWTables!$P$11</t>
  </si>
  <si>
    <t>d_dddw_spec_line_sched__line_id</t>
  </si>
  <si>
    <t>=DWTables!$L$11</t>
  </si>
  <si>
    <t>d_dddw_spec_line_sched__line_sched</t>
  </si>
  <si>
    <t>=DWTables!$M$11</t>
  </si>
  <si>
    <t>d_dddw_spec_line_size__line_id</t>
  </si>
  <si>
    <t>=DWTables!$R$11</t>
  </si>
  <si>
    <t>d_dddw_spec_line_size__line_size</t>
  </si>
  <si>
    <t>=DWTables!$S$11</t>
  </si>
  <si>
    <t>d_dddw_spec_line_uom__line_id</t>
  </si>
  <si>
    <t>=DWTables!$AL$11</t>
  </si>
  <si>
    <t>d_dddw_spec_line_uom__line_num</t>
  </si>
  <si>
    <t>=DWTables!$AM$11</t>
  </si>
  <si>
    <t>d_dddw_spec_line_uom__line_sched</t>
  </si>
  <si>
    <t>=DWTables!$AN$11</t>
  </si>
  <si>
    <t>d_dddw_spec_line_uom__line_size</t>
  </si>
  <si>
    <t>=DWTables!$AO$11</t>
  </si>
  <si>
    <t>d_dddw_spec_line_uom__line_uom</t>
  </si>
  <si>
    <t>=DWTables!$AQ$11</t>
  </si>
  <si>
    <t>d_dddw_spec_line_uom__plant_id</t>
  </si>
  <si>
    <t>=DWTables!$AP$11</t>
  </si>
  <si>
    <t>d_dddw_spec_pd_dwg_name__dwg_id</t>
  </si>
  <si>
    <t>=DWTables!$AW$11:$AW$13</t>
  </si>
  <si>
    <t>d_dddw_spec_pd_dwg_name__dwg_name</t>
  </si>
  <si>
    <t>=DWTables!$AX$11:$AX$13</t>
  </si>
  <si>
    <t>d_ex_sub__id</t>
  </si>
  <si>
    <t>=DWTables!$AA$11:$AA$64</t>
  </si>
  <si>
    <t>d_ex_sub__prim</t>
  </si>
  <si>
    <t>=DWTables!$Y$11:$Y$64</t>
  </si>
  <si>
    <t>d_ex_sub__sub_n</t>
  </si>
  <si>
    <t>=DWTables!$Z$11:$Z$64</t>
  </si>
  <si>
    <t>d_ex_sub__sub_s</t>
  </si>
  <si>
    <t>=DWTables!$X$11:$X$64</t>
  </si>
  <si>
    <t>db_area_id_001</t>
  </si>
  <si>
    <t>=Database!$A$108</t>
  </si>
  <si>
    <t>db_chg_date_001</t>
  </si>
  <si>
    <t>=Database!$A$114</t>
  </si>
  <si>
    <t>db_chg_num_001</t>
  </si>
  <si>
    <t>=Database!$A$107</t>
  </si>
  <si>
    <t>db_chg_status_001</t>
  </si>
  <si>
    <t>=Database!$A$113</t>
  </si>
  <si>
    <t>db_cmpnt_id_001</t>
  </si>
  <si>
    <t>=Database!$A$104</t>
  </si>
  <si>
    <t>db_cmpnt_mfr_id_001</t>
  </si>
  <si>
    <t>=Database!$A$243</t>
  </si>
  <si>
    <t>db_cmpnt_mod_id_001</t>
  </si>
  <si>
    <t>=Database!$A$244</t>
  </si>
  <si>
    <t>db_cmpnt_name_001</t>
  </si>
  <si>
    <t>=Database!$A$247</t>
  </si>
  <si>
    <t>db_cmpnt_serv_001</t>
  </si>
  <si>
    <t>=Database!$A$248</t>
  </si>
  <si>
    <t>db_dwg_id_001</t>
  </si>
  <si>
    <t>=Database!$A$103</t>
  </si>
  <si>
    <t>db_dwg_name_001</t>
  </si>
  <si>
    <t>=Database!$A$241</t>
  </si>
  <si>
    <t>db_flow_flag_001</t>
  </si>
  <si>
    <t>=Database!$A$142</t>
  </si>
  <si>
    <t>db_fm_beta_001</t>
  </si>
  <si>
    <t>=Database!$A$258</t>
  </si>
  <si>
    <t>db_fm_bleed_hole_diam_001</t>
  </si>
  <si>
    <t>=Database!$A$261</t>
  </si>
  <si>
    <t>db_fm_bleed_hole_diam_uid_001</t>
  </si>
  <si>
    <t>=Database!$A$262</t>
  </si>
  <si>
    <t>db_fm_diff_press_tr_001</t>
  </si>
  <si>
    <t>=Database!$A$264</t>
  </si>
  <si>
    <t>db_fm_diff_press_tr_uid_001</t>
  </si>
  <si>
    <t>=Database!$A$265</t>
  </si>
  <si>
    <t>db_fm_meter_type_001</t>
  </si>
  <si>
    <t>=Database!$A$288</t>
  </si>
  <si>
    <t>db_fm_orif_diam_001</t>
  </si>
  <si>
    <t>=Database!$A$259</t>
  </si>
  <si>
    <t>db_fm_orif_diam_uid_001</t>
  </si>
  <si>
    <t>=Database!$A$260</t>
  </si>
  <si>
    <t>db_fm_orif_mat_001</t>
  </si>
  <si>
    <t>=Database!$A$139</t>
  </si>
  <si>
    <t>db_fm_orif_mat_id_001</t>
  </si>
  <si>
    <t>=Database!$A$289</t>
  </si>
  <si>
    <t>db_fm_press_loss_max_001</t>
  </si>
  <si>
    <t>=Database!$A$136</t>
  </si>
  <si>
    <t>db_fm_press_loss_uid_001</t>
  </si>
  <si>
    <t>=Database!$A$137</t>
  </si>
  <si>
    <t>db_fm_reyn_001</t>
  </si>
  <si>
    <t>=Database!$A$135</t>
  </si>
  <si>
    <t>db_fm_sub_meter_type_001</t>
  </si>
  <si>
    <t>=Database!$A$255</t>
  </si>
  <si>
    <t>db_line_i_d_001</t>
  </si>
  <si>
    <t>=Database!$A$251</t>
  </si>
  <si>
    <t>db_line_num_001</t>
  </si>
  <si>
    <t>=Database!$A$249</t>
  </si>
  <si>
    <t>db_line_sched_001</t>
  </si>
  <si>
    <t>=Database!$A$245</t>
  </si>
  <si>
    <t>db_line_size_001</t>
  </si>
  <si>
    <t>=Database!$A$250</t>
  </si>
  <si>
    <t>db_line_uom_001</t>
  </si>
  <si>
    <t>=Database!$A$286</t>
  </si>
  <si>
    <t>db_pd_build_tend_001</t>
  </si>
  <si>
    <t>=Database!$A$126</t>
  </si>
  <si>
    <t>db_pd_compres_flow_nor_001</t>
  </si>
  <si>
    <t>=Database!$A$131</t>
  </si>
  <si>
    <t>db_pd_corrosive_001</t>
  </si>
  <si>
    <t>=Database!$A$125</t>
  </si>
  <si>
    <t>db_pd_cp_cv_max_001</t>
  </si>
  <si>
    <t>=Database!$A$290</t>
  </si>
  <si>
    <t>db_pd_dens_at_bas_uid_001</t>
  </si>
  <si>
    <t>=Database!$A$130</t>
  </si>
  <si>
    <t>db_pd_dens_at_base_001</t>
  </si>
  <si>
    <t>=Database!$A$129</t>
  </si>
  <si>
    <t>db_pd_dens_nor_001</t>
  </si>
  <si>
    <t>=Database!$A$123</t>
  </si>
  <si>
    <t>db_pd_dens_uid_001</t>
  </si>
  <si>
    <t>=Database!$A$124</t>
  </si>
  <si>
    <t>db_pd_entrained_gas_001</t>
  </si>
  <si>
    <t>=Database!$A$138</t>
  </si>
  <si>
    <t>db_pd_f_range_max_001</t>
  </si>
  <si>
    <t>=Database!$A$263</t>
  </si>
  <si>
    <t>db_pd_f_range_uflg_001</t>
  </si>
  <si>
    <t>=Database!$A$141</t>
  </si>
  <si>
    <t>db_pd_f_range_uid_001</t>
  </si>
  <si>
    <t>=Database!$A$140</t>
  </si>
  <si>
    <t>db_pd_flow_max_001</t>
  </si>
  <si>
    <t>=Database!$A$268</t>
  </si>
  <si>
    <t>db_pd_flow_min_001</t>
  </si>
  <si>
    <t>=Database!$A$266</t>
  </si>
  <si>
    <t>db_pd_flow_nor_001</t>
  </si>
  <si>
    <t>=Database!$A$267</t>
  </si>
  <si>
    <t>db_pd_flow_uflg_001</t>
  </si>
  <si>
    <t>=Database!$A$118</t>
  </si>
  <si>
    <t>db_pd_flow_uid_001</t>
  </si>
  <si>
    <t>=Database!$A$117</t>
  </si>
  <si>
    <t>db_pd_fluid_name_001</t>
  </si>
  <si>
    <t>=Database!$A$253</t>
  </si>
  <si>
    <t>db_pd_fluid_phase_001</t>
  </si>
  <si>
    <t>=Database!$A$246</t>
  </si>
  <si>
    <t>db_pd_molecular_mass_001</t>
  </si>
  <si>
    <t>=Database!$A$280</t>
  </si>
  <si>
    <t>db_pd_press_base_001</t>
  </si>
  <si>
    <t>=Database!$A$274</t>
  </si>
  <si>
    <t>db_pd_press_base_uid_001</t>
  </si>
  <si>
    <t>=Database!$A$278</t>
  </si>
  <si>
    <t>db_pd_press_max_001</t>
  </si>
  <si>
    <t>=Database!$A$269</t>
  </si>
  <si>
    <t>db_pd_press_min_001</t>
  </si>
  <si>
    <t>=Database!$A$119</t>
  </si>
  <si>
    <t>db_pd_press_nor_001</t>
  </si>
  <si>
    <t>=Database!$A$270</t>
  </si>
  <si>
    <t>db_pd_press_uflg_001</t>
  </si>
  <si>
    <t>=Database!$A$121</t>
  </si>
  <si>
    <t>db_pd_press_uid_001</t>
  </si>
  <si>
    <t>=Database!$A$120</t>
  </si>
  <si>
    <t>db_pd_spec_grav_base_001</t>
  </si>
  <si>
    <t>=Database!$A$281</t>
  </si>
  <si>
    <t>db_pd_spec_grav_max_001</t>
  </si>
  <si>
    <t>=Database!$A$128</t>
  </si>
  <si>
    <t>db_pd_spec_grav_min_001</t>
  </si>
  <si>
    <t>=Database!$A$127</t>
  </si>
  <si>
    <t>db_pd_spec_grav_nor_001</t>
  </si>
  <si>
    <t>=Database!$A$282</t>
  </si>
  <si>
    <t>db_pd_temp_base_001</t>
  </si>
  <si>
    <t>=Database!$A$275</t>
  </si>
  <si>
    <t>db_pd_temp_base_uid_001</t>
  </si>
  <si>
    <t>=Database!$A$279</t>
  </si>
  <si>
    <t>db_pd_temp_max_001</t>
  </si>
  <si>
    <t>=Database!$A$271</t>
  </si>
  <si>
    <t>db_pd_temp_min_001</t>
  </si>
  <si>
    <t>=Database!$A$122</t>
  </si>
  <si>
    <t>db_pd_temp_nor_001</t>
  </si>
  <si>
    <t>=Database!$A$272</t>
  </si>
  <si>
    <t>db_pd_temp_uid_001</t>
  </si>
  <si>
    <t>=Database!$A$276</t>
  </si>
  <si>
    <t>db_pd_vap_press_nor_001</t>
  </si>
  <si>
    <t>=Database!$A$132</t>
  </si>
  <si>
    <t>db_pd_vap_press_uflg_001</t>
  </si>
  <si>
    <t>=Database!$A$134</t>
  </si>
  <si>
    <t>db_pd_vap_press_uid_001</t>
  </si>
  <si>
    <t>=Database!$A$133</t>
  </si>
  <si>
    <t>db_pd_visc_nor_001</t>
  </si>
  <si>
    <t>=Database!$A$273</t>
  </si>
  <si>
    <t>db_pd_visc_uid_001</t>
  </si>
  <si>
    <t>=Database!$A$277</t>
  </si>
  <si>
    <t>db_pid_no_001</t>
  </si>
  <si>
    <t>=Database!$A$291</t>
  </si>
  <si>
    <t>db_plant_id_001</t>
  </si>
  <si>
    <t>=Database!$A$109</t>
  </si>
  <si>
    <t>db_proc_func_id_001</t>
  </si>
  <si>
    <t>=Database!$A$102</t>
  </si>
  <si>
    <t>db_proj_id_001</t>
  </si>
  <si>
    <t>=Database!$A$105</t>
  </si>
  <si>
    <t>db_rev_id_001</t>
  </si>
  <si>
    <t>=Database!$A$111</t>
  </si>
  <si>
    <t>db_site_id_001</t>
  </si>
  <si>
    <t>=Database!$A$106</t>
  </si>
  <si>
    <t>db_spec_cmpnt_po_item_no_001</t>
  </si>
  <si>
    <t>=Database!$A$236</t>
  </si>
  <si>
    <t>db_spec_cmpnt_po_no_001</t>
  </si>
  <si>
    <t>=Database!$A$235</t>
  </si>
  <si>
    <t>db_spec_cmpnt_price_001</t>
  </si>
  <si>
    <t>=Database!$A$242</t>
  </si>
  <si>
    <t>db_spec_cmpnt_sn_001</t>
  </si>
  <si>
    <t>=Database!$A$237</t>
  </si>
  <si>
    <t>db_spec_cmpnt_type_001</t>
  </si>
  <si>
    <t>=Database!$A$101</t>
  </si>
  <si>
    <t>db_spec_id_001</t>
  </si>
  <si>
    <t>=Database!$A$116</t>
  </si>
  <si>
    <t>db_spec_note_001</t>
  </si>
  <si>
    <t>=Database!$A$238</t>
  </si>
  <si>
    <t>db_spec_sheet_of_001</t>
  </si>
  <si>
    <t>=Database!$A$240</t>
  </si>
  <si>
    <t>db_spec_sheets_001</t>
  </si>
  <si>
    <t>=Database!$A$239</t>
  </si>
  <si>
    <t>db_spec_type_flg_001</t>
  </si>
  <si>
    <t>=Database!$A$112</t>
  </si>
  <si>
    <t>db_spec_udf_c01_001</t>
  </si>
  <si>
    <t>=Database!$A$257</t>
  </si>
  <si>
    <t>db_spec_udf_c02_001</t>
  </si>
  <si>
    <t>=Database!$A$230</t>
  </si>
  <si>
    <t>db_spec_udf_c03_001</t>
  </si>
  <si>
    <t>=Database!$A$222</t>
  </si>
  <si>
    <t>db_spec_udf_c04_001</t>
  </si>
  <si>
    <t>=Database!$A$234</t>
  </si>
  <si>
    <t>db_spec_udf_c05_001</t>
  </si>
  <si>
    <t>=Database!$A$285</t>
  </si>
  <si>
    <t>db_spec_udf_c06_001</t>
  </si>
  <si>
    <t>=Database!$A$233</t>
  </si>
  <si>
    <t>db_spec_udf_c07_001</t>
  </si>
  <si>
    <t>=Database!$A$232</t>
  </si>
  <si>
    <t>db_spec_udf_c08_001</t>
  </si>
  <si>
    <t>=Database!$A$231</t>
  </si>
  <si>
    <t>db_spec_udf_c09_001</t>
  </si>
  <si>
    <t>=Database!$A$287</t>
  </si>
  <si>
    <t>db_spec_udf_c10_001</t>
  </si>
  <si>
    <t>=Database!$A$217</t>
  </si>
  <si>
    <t>db_spec_udf_c100_001</t>
  </si>
  <si>
    <t>=Database!$A$210</t>
  </si>
  <si>
    <t>db_spec_udf_c11_001</t>
  </si>
  <si>
    <t>=Database!$A$219</t>
  </si>
  <si>
    <t>db_spec_udf_c12_001</t>
  </si>
  <si>
    <t>=Database!$A$283</t>
  </si>
  <si>
    <t>db_spec_udf_c13_001</t>
  </si>
  <si>
    <t>=Database!$A$284</t>
  </si>
  <si>
    <t>db_spec_udf_c14_001</t>
  </si>
  <si>
    <t>=Database!$A$212</t>
  </si>
  <si>
    <t>db_spec_udf_c15_001</t>
  </si>
  <si>
    <t>=Database!$A$213</t>
  </si>
  <si>
    <t>db_spec_udf_c16_001</t>
  </si>
  <si>
    <t>=Database!$A$254</t>
  </si>
  <si>
    <t>db_spec_udf_c17_001</t>
  </si>
  <si>
    <t>=Database!$A$214</t>
  </si>
  <si>
    <t>db_spec_udf_c18_001</t>
  </si>
  <si>
    <t>=Database!$A$218</t>
  </si>
  <si>
    <t>db_spec_udf_c19_001</t>
  </si>
  <si>
    <t>=Database!$A$215</t>
  </si>
  <si>
    <t>db_spec_udf_c20_001</t>
  </si>
  <si>
    <t>=Database!$A$256</t>
  </si>
  <si>
    <t>db_spec_udf_c21_001</t>
  </si>
  <si>
    <t>=Database!$A$216</t>
  </si>
  <si>
    <t>db_spec_udf_c22_001</t>
  </si>
  <si>
    <t>=Database!$A$252</t>
  </si>
  <si>
    <t>db_spec_udf_c23_001</t>
  </si>
  <si>
    <t>=Database!$A$211</t>
  </si>
  <si>
    <t>db_spec_udf_c24_001</t>
  </si>
  <si>
    <t>=Database!$A$229</t>
  </si>
  <si>
    <t>db_spec_udf_c25_001</t>
  </si>
  <si>
    <t>=Database!$A$220</t>
  </si>
  <si>
    <t>db_spec_udf_c26_001</t>
  </si>
  <si>
    <t>=Database!$A$221</t>
  </si>
  <si>
    <t>db_spec_udf_c27_001</t>
  </si>
  <si>
    <t>=Database!$A$223</t>
  </si>
  <si>
    <t>db_spec_udf_c28_001</t>
  </si>
  <si>
    <t>=Database!$A$224</t>
  </si>
  <si>
    <t>db_spec_udf_c29_001</t>
  </si>
  <si>
    <t>=Database!$A$225</t>
  </si>
  <si>
    <t>db_spec_udf_c30_001</t>
  </si>
  <si>
    <t>=Database!$A$226</t>
  </si>
  <si>
    <t>db_spec_udf_c31_001</t>
  </si>
  <si>
    <t>=Database!$A$227</t>
  </si>
  <si>
    <t>db_spec_udf_c32_001</t>
  </si>
  <si>
    <t>=Database!$A$228</t>
  </si>
  <si>
    <t>db_spec_udf_c33_001</t>
  </si>
  <si>
    <t>=Database!$A$143</t>
  </si>
  <si>
    <t>db_spec_udf_c34_001</t>
  </si>
  <si>
    <t>=Database!$A$144</t>
  </si>
  <si>
    <t>db_spec_udf_c35_001</t>
  </si>
  <si>
    <t>=Database!$A$145</t>
  </si>
  <si>
    <t>db_spec_udf_c36_001</t>
  </si>
  <si>
    <t>=Database!$A$146</t>
  </si>
  <si>
    <t>db_spec_udf_c37_001</t>
  </si>
  <si>
    <t>=Database!$A$147</t>
  </si>
  <si>
    <t>db_spec_udf_c38_001</t>
  </si>
  <si>
    <t>=Database!$A$148</t>
  </si>
  <si>
    <t>db_spec_udf_c39_001</t>
  </si>
  <si>
    <t>=Database!$A$149</t>
  </si>
  <si>
    <t>db_spec_udf_c40_001</t>
  </si>
  <si>
    <t>=Database!$A$150</t>
  </si>
  <si>
    <t>db_spec_udf_c41_001</t>
  </si>
  <si>
    <t>=Database!$A$151</t>
  </si>
  <si>
    <t>db_spec_udf_c42_001</t>
  </si>
  <si>
    <t>=Database!$A$152</t>
  </si>
  <si>
    <t>db_spec_udf_c43_001</t>
  </si>
  <si>
    <t>=Database!$A$153</t>
  </si>
  <si>
    <t>db_spec_udf_c44_001</t>
  </si>
  <si>
    <t>=Database!$A$154</t>
  </si>
  <si>
    <t>db_spec_udf_c45_001</t>
  </si>
  <si>
    <t>=Database!$A$155</t>
  </si>
  <si>
    <t>db_spec_udf_c46_001</t>
  </si>
  <si>
    <t>=Database!$A$156</t>
  </si>
  <si>
    <t>db_spec_udf_c47_001</t>
  </si>
  <si>
    <t>=Database!$A$157</t>
  </si>
  <si>
    <t>db_spec_udf_c48_001</t>
  </si>
  <si>
    <t>=Database!$A$158</t>
  </si>
  <si>
    <t>db_spec_udf_c49_001</t>
  </si>
  <si>
    <t>=Database!$A$159</t>
  </si>
  <si>
    <t>db_spec_udf_c50_001</t>
  </si>
  <si>
    <t>=Database!$A$160</t>
  </si>
  <si>
    <t>db_spec_udf_c51_001</t>
  </si>
  <si>
    <t>=Database!$A$161</t>
  </si>
  <si>
    <t>db_spec_udf_c52_001</t>
  </si>
  <si>
    <t>=Database!$A$162</t>
  </si>
  <si>
    <t>db_spec_udf_c53_001</t>
  </si>
  <si>
    <t>=Database!$A$163</t>
  </si>
  <si>
    <t>db_spec_udf_c54_001</t>
  </si>
  <si>
    <t>=Database!$A$164</t>
  </si>
  <si>
    <t>db_spec_udf_c55_001</t>
  </si>
  <si>
    <t>=Database!$A$165</t>
  </si>
  <si>
    <t>db_spec_udf_c56_001</t>
  </si>
  <si>
    <t>=Database!$A$166</t>
  </si>
  <si>
    <t>db_spec_udf_c57_001</t>
  </si>
  <si>
    <t>=Database!$A$167</t>
  </si>
  <si>
    <t>db_spec_udf_c58_001</t>
  </si>
  <si>
    <t>=Database!$A$168</t>
  </si>
  <si>
    <t>db_spec_udf_c59_001</t>
  </si>
  <si>
    <t>=Database!$A$169</t>
  </si>
  <si>
    <t>db_spec_udf_c60_001</t>
  </si>
  <si>
    <t>=Database!$A$170</t>
  </si>
  <si>
    <t>db_spec_udf_c61_001</t>
  </si>
  <si>
    <t>=Database!$A$171</t>
  </si>
  <si>
    <t>db_spec_udf_c62_001</t>
  </si>
  <si>
    <t>=Database!$A$172</t>
  </si>
  <si>
    <t>db_spec_udf_c63_001</t>
  </si>
  <si>
    <t>=Database!$A$173</t>
  </si>
  <si>
    <t>db_spec_udf_c64_001</t>
  </si>
  <si>
    <t>=Database!$A$174</t>
  </si>
  <si>
    <t>db_spec_udf_c65_001</t>
  </si>
  <si>
    <t>=Database!$A$175</t>
  </si>
  <si>
    <t>db_spec_udf_c66_001</t>
  </si>
  <si>
    <t>=Database!$A$176</t>
  </si>
  <si>
    <t>db_spec_udf_c67_001</t>
  </si>
  <si>
    <t>=Database!$A$177</t>
  </si>
  <si>
    <t>db_spec_udf_c68_001</t>
  </si>
  <si>
    <t>=Database!$A$178</t>
  </si>
  <si>
    <t>db_spec_udf_c69_001</t>
  </si>
  <si>
    <t>=Database!$A$179</t>
  </si>
  <si>
    <t>db_spec_udf_c70_001</t>
  </si>
  <si>
    <t>=Database!$A$180</t>
  </si>
  <si>
    <t>db_spec_udf_c71_001</t>
  </si>
  <si>
    <t>=Database!$A$181</t>
  </si>
  <si>
    <t>db_spec_udf_c72_001</t>
  </si>
  <si>
    <t>=Database!$A$182</t>
  </si>
  <si>
    <t>db_spec_udf_c73_001</t>
  </si>
  <si>
    <t>=Database!$A$183</t>
  </si>
  <si>
    <t>db_spec_udf_c74_001</t>
  </si>
  <si>
    <t>=Database!$A$184</t>
  </si>
  <si>
    <t>db_spec_udf_c75_001</t>
  </si>
  <si>
    <t>=Database!$A$185</t>
  </si>
  <si>
    <t>db_spec_udf_c76_001</t>
  </si>
  <si>
    <t>=Database!$A$186</t>
  </si>
  <si>
    <t>db_spec_udf_c77_001</t>
  </si>
  <si>
    <t>=Database!$A$187</t>
  </si>
  <si>
    <t>db_spec_udf_c78_001</t>
  </si>
  <si>
    <t>=Database!$A$188</t>
  </si>
  <si>
    <t>db_spec_udf_c79_001</t>
  </si>
  <si>
    <t>=Database!$A$189</t>
  </si>
  <si>
    <t>db_spec_udf_c80_001</t>
  </si>
  <si>
    <t>=Database!$A$190</t>
  </si>
  <si>
    <t>db_spec_udf_c81_001</t>
  </si>
  <si>
    <t>=Database!$A$191</t>
  </si>
  <si>
    <t>db_spec_udf_c82_001</t>
  </si>
  <si>
    <t>=Database!$A$192</t>
  </si>
  <si>
    <t>db_spec_udf_c83_001</t>
  </si>
  <si>
    <t>=Database!$A$193</t>
  </si>
  <si>
    <t>db_spec_udf_c84_001</t>
  </si>
  <si>
    <t>=Database!$A$194</t>
  </si>
  <si>
    <t>db_spec_udf_c85_001</t>
  </si>
  <si>
    <t>=Database!$A$195</t>
  </si>
  <si>
    <t>db_spec_udf_c86_001</t>
  </si>
  <si>
    <t>=Database!$A$196</t>
  </si>
  <si>
    <t>db_spec_udf_c87_001</t>
  </si>
  <si>
    <t>=Database!$A$197</t>
  </si>
  <si>
    <t>db_spec_udf_c88_001</t>
  </si>
  <si>
    <t>=Database!$A$198</t>
  </si>
  <si>
    <t>db_spec_udf_c89_001</t>
  </si>
  <si>
    <t>=Database!$A$199</t>
  </si>
  <si>
    <t>db_spec_udf_c90_001</t>
  </si>
  <si>
    <t>=Database!$A$200</t>
  </si>
  <si>
    <t>db_spec_udf_c91_001</t>
  </si>
  <si>
    <t>=Database!$A$201</t>
  </si>
  <si>
    <t>db_spec_udf_c92_001</t>
  </si>
  <si>
    <t>=Database!$A$202</t>
  </si>
  <si>
    <t>db_spec_udf_c93_001</t>
  </si>
  <si>
    <t>=Database!$A$203</t>
  </si>
  <si>
    <t>db_spec_udf_c94_001</t>
  </si>
  <si>
    <t>=Database!$A$204</t>
  </si>
  <si>
    <t>db_spec_udf_c95_001</t>
  </si>
  <si>
    <t>=Database!$A$205</t>
  </si>
  <si>
    <t>db_spec_udf_c96_001</t>
  </si>
  <si>
    <t>=Database!$A$206</t>
  </si>
  <si>
    <t>db_spec_udf_c97_001</t>
  </si>
  <si>
    <t>=Database!$A$207</t>
  </si>
  <si>
    <t>db_spec_udf_c98_001</t>
  </si>
  <si>
    <t>=Database!$A$208</t>
  </si>
  <si>
    <t>db_spec_udf_c99_001</t>
  </si>
  <si>
    <t>=Database!$A$209</t>
  </si>
  <si>
    <t>db_unit_id_001</t>
  </si>
  <si>
    <t>=Database!$A$110</t>
  </si>
  <si>
    <t>db_user_name_001</t>
  </si>
  <si>
    <t>=Database!$A$115</t>
  </si>
  <si>
    <t>dw_uom_ln__uom_code</t>
  </si>
  <si>
    <t>=DWTables!$A$11:$A$21</t>
  </si>
  <si>
    <t>dw_uom_ln__uom_id</t>
  </si>
  <si>
    <t>=DWTables!$B$11:$B$21</t>
  </si>
  <si>
    <t>dw_uom_pr__uom_code</t>
  </si>
  <si>
    <t>=DWTables!$AD$11:$AD$94</t>
  </si>
  <si>
    <t>dw_uom_pr__uom_id</t>
  </si>
  <si>
    <t>=DWTables!$AC$11:$AC$94</t>
  </si>
  <si>
    <t>dw_uom_tm__uom_code</t>
  </si>
  <si>
    <t>=DWTables!$AF$11:$AF$15</t>
  </si>
  <si>
    <t>dw_uom_tm__uom_id</t>
  </si>
  <si>
    <t>=DWTables!$AG$11:$AG$15</t>
  </si>
  <si>
    <t>dw_uom_vs__uom_code</t>
  </si>
  <si>
    <t>=DWTables!$AI$11:$AI$29</t>
  </si>
  <si>
    <t>dw_uom_vs__uom_id</t>
  </si>
  <si>
    <t>=DWTables!$AJ$11:$AJ$29</t>
  </si>
  <si>
    <t>DWCount</t>
  </si>
  <si>
    <t>=DWTables!$A$6</t>
  </si>
  <si>
    <t>=Sheet1!$AA$43</t>
  </si>
  <si>
    <t>=Sheet1!$AA$40</t>
  </si>
  <si>
    <t>=Sheet1!$AA$37</t>
  </si>
  <si>
    <t>=Sheet1!$AA$38</t>
  </si>
  <si>
    <t>=Sheet1!$AA$36</t>
  </si>
  <si>
    <t>hd_d_dddw_pipe_orif_material</t>
  </si>
  <si>
    <t>=DWTables!$AS$10:$AU$10</t>
  </si>
  <si>
    <t>hd_d_dddw_spec_cmpnt_mfr</t>
  </si>
  <si>
    <t>=DWTables!$D$10:$E$10</t>
  </si>
  <si>
    <t>hd_d_dddw_spec_cmpnt_mod</t>
  </si>
  <si>
    <t>=DWTables!$G$10:$J$10</t>
  </si>
  <si>
    <t>hd_d_dddw_spec_line_i_d</t>
  </si>
  <si>
    <t>=DWTables!$U$10:$V$10</t>
  </si>
  <si>
    <t>hd_d_dddw_spec_line_num</t>
  </si>
  <si>
    <t>=DWTables!$O$10:$P$10</t>
  </si>
  <si>
    <t>hd_d_dddw_spec_line_sched</t>
  </si>
  <si>
    <t>=DWTables!$L$10:$M$10</t>
  </si>
  <si>
    <t>hd_d_dddw_spec_line_size</t>
  </si>
  <si>
    <t>=DWTables!$R$10:$S$10</t>
  </si>
  <si>
    <t>hd_d_dddw_spec_line_uom</t>
  </si>
  <si>
    <t>=DWTables!$AL$10:$AQ$10</t>
  </si>
  <si>
    <t>hd_d_dddw_spec_pd_dwg_name</t>
  </si>
  <si>
    <t>=DWTables!$AW$10:$AX$10</t>
  </si>
  <si>
    <t>hd_d_ex_sub</t>
  </si>
  <si>
    <t>=DWTables!$X$10:$AA$10</t>
  </si>
  <si>
    <t>hd_dw_uom_ln</t>
  </si>
  <si>
    <t>=DWTables!$A$10:$B$10</t>
  </si>
  <si>
    <t>hd_dw_uom_pr</t>
  </si>
  <si>
    <t>=DWTables!$AC$10:$AD$10</t>
  </si>
  <si>
    <t>hd_dw_uom_tm</t>
  </si>
  <si>
    <t>=DWTables!$AF$10:$AG$10</t>
  </si>
  <si>
    <t>hd_dw_uom_vs</t>
  </si>
  <si>
    <t>=DWTables!$AI$10:$AJ$10</t>
  </si>
  <si>
    <t>LBCount</t>
  </si>
  <si>
    <t>=Connections!$A$23</t>
  </si>
  <si>
    <t>NumOfTags</t>
  </si>
  <si>
    <t>=Calc!$E$5</t>
  </si>
  <si>
    <t>=Sheet1!$AA$32</t>
  </si>
  <si>
    <t>=Sheet1!$AA$26</t>
  </si>
  <si>
    <t>=Sheet1!$AA$31</t>
  </si>
  <si>
    <t>=Sheet1!$AA$30</t>
  </si>
  <si>
    <t>=Sheet1!$AA$25</t>
  </si>
  <si>
    <t>=Sheet1!$AA$39</t>
  </si>
  <si>
    <t>=Sheet1!$AA$42</t>
  </si>
  <si>
    <t>=Sheet1!$AA$41</t>
  </si>
  <si>
    <t>=Sheet1!$AA$22</t>
  </si>
  <si>
    <t>=Sheet1!$AA$21</t>
  </si>
  <si>
    <t>=Sheet1!$AA$29</t>
  </si>
  <si>
    <t>=Sheet1!$AA$28</t>
  </si>
  <si>
    <t>=Sheet1!$AA$23</t>
  </si>
  <si>
    <t>=Sheet1!$AA$33</t>
  </si>
  <si>
    <t>=Sheet1!$AA$35</t>
  </si>
  <si>
    <t>=Sheet1!$AA$34</t>
  </si>
  <si>
    <t>=Sheet1!$AA$6</t>
  </si>
  <si>
    <t>RBCount</t>
  </si>
  <si>
    <t>=Connections!$A$60</t>
  </si>
  <si>
    <t>SelectedTag</t>
  </si>
  <si>
    <t>=Calc!$E$4</t>
  </si>
  <si>
    <t>=Sheet1!$AA$7</t>
  </si>
  <si>
    <t>=Sheet1!$AA$13</t>
  </si>
  <si>
    <t>=Sheet1!$AA$44</t>
  </si>
  <si>
    <t>=Sheet1!$AA$45</t>
  </si>
  <si>
    <t>=Sheet1!$AA$46</t>
  </si>
  <si>
    <t>=Sheet1!$AA$47</t>
  </si>
  <si>
    <t>=Sheet1!$AA$48</t>
  </si>
  <si>
    <t>=Sheet1!$AA$49</t>
  </si>
  <si>
    <t>=Sheet1!$AA$50</t>
  </si>
  <si>
    <t>=Sheet1!$AA$51</t>
  </si>
  <si>
    <t>=Sheet1!$AA$52</t>
  </si>
  <si>
    <t>=Sheet1!$AA$53</t>
  </si>
  <si>
    <t>=Sheet1!$AA$54</t>
  </si>
  <si>
    <t>=Sheet1!$AA$55</t>
  </si>
  <si>
    <t>=Sheet1!$AA$56</t>
  </si>
  <si>
    <t>=Sheet1!$AA$57</t>
  </si>
  <si>
    <t>=Sheet1!$AA$58</t>
  </si>
  <si>
    <t>=Sheet1!$AA$59</t>
  </si>
  <si>
    <t>=Sheet1!$AA$60</t>
  </si>
  <si>
    <t>=Sheet1!$AA$61</t>
  </si>
  <si>
    <t>=Sheet1!$AA$62</t>
  </si>
  <si>
    <t>=Sheet1!$AA$63</t>
  </si>
  <si>
    <t>=Sheet1!$AA$64</t>
  </si>
  <si>
    <t>=Sheet1!$AA$65</t>
  </si>
  <si>
    <t>=Sheet1!$AA$66</t>
  </si>
  <si>
    <t>=Sheet1!$AA$67</t>
  </si>
  <si>
    <t>=Sheet1!$AA$68</t>
  </si>
  <si>
    <t>=Sheet1!$AA$69</t>
  </si>
  <si>
    <t>=Sheet1!$AA$70</t>
  </si>
  <si>
    <t>=Sheet1!$AA$71</t>
  </si>
  <si>
    <t>=Sheet1!$AA$72</t>
  </si>
  <si>
    <t>=Sheet1!$AA$73</t>
  </si>
  <si>
    <t>=Sheet1!$AA$74</t>
  </si>
  <si>
    <t>=Sheet1!$AA$75</t>
  </si>
  <si>
    <t>=Sheet1!$AA$76</t>
  </si>
  <si>
    <t>=Sheet1!$AA$77</t>
  </si>
  <si>
    <t>=Sheet1!$AA$78</t>
  </si>
  <si>
    <t>=Sheet1!$AA$79</t>
  </si>
  <si>
    <t>=Sheet1!$AA$80</t>
  </si>
  <si>
    <t>=Sheet1!$AA$81</t>
  </si>
  <si>
    <t>=Sheet1!$AA$82</t>
  </si>
  <si>
    <t>=Sheet1!$AA$83</t>
  </si>
  <si>
    <t>=Sheet1!$AA$84</t>
  </si>
  <si>
    <t>=Sheet1!$AA$85</t>
  </si>
  <si>
    <t>=Sheet1!$AA$86</t>
  </si>
  <si>
    <t>=Sheet1!$AA$87</t>
  </si>
  <si>
    <t>=Sheet1!$AA$88</t>
  </si>
  <si>
    <t>=Sheet1!$AA$89</t>
  </si>
  <si>
    <t>=Sheet1!$AA$90</t>
  </si>
  <si>
    <t>=Sheet1!$AA$91</t>
  </si>
  <si>
    <t>=Sheet1!$AA$92</t>
  </si>
  <si>
    <t>=Sheet1!$AA$93</t>
  </si>
  <si>
    <t>=Sheet1!$AA$94</t>
  </si>
  <si>
    <t>SubT_0</t>
  </si>
  <si>
    <t>=DWTables!$J$11</t>
  </si>
  <si>
    <t>SubT_1</t>
  </si>
  <si>
    <t>=DWTables!$J$12:$J$18</t>
  </si>
  <si>
    <t>SubT_2</t>
  </si>
  <si>
    <t>=DWTables!$J$19:$J$112</t>
  </si>
  <si>
    <t>SubT_3</t>
  </si>
  <si>
    <t>=DWTables!$J$113:$J$179</t>
  </si>
  <si>
    <t>SubT_4</t>
  </si>
  <si>
    <t>=DWTables!$J$180:$J$184</t>
  </si>
  <si>
    <t>SubT_5</t>
  </si>
  <si>
    <t>=DWTables!$J$185:$J$209</t>
  </si>
  <si>
    <t>SubT_6</t>
  </si>
  <si>
    <t>=DWTables!$J$210:$J$225</t>
  </si>
  <si>
    <t>SubT_7</t>
  </si>
  <si>
    <t>=DWTables!$J$226:$J$235</t>
  </si>
  <si>
    <t>SubT_8</t>
  </si>
  <si>
    <t>=DWTables!$J$236:$J$237</t>
  </si>
  <si>
    <t>Tab_d_dddw_pipe_orif_material</t>
  </si>
  <si>
    <t>=DWTables!$AS$11:$AU$32</t>
  </si>
  <si>
    <t>Tab_d_dddw_spec_cmpnt_mfr</t>
  </si>
  <si>
    <t>=DWTables!$D$11:$E$19</t>
  </si>
  <si>
    <t>Tab_d_dddw_spec_cmpnt_mod</t>
  </si>
  <si>
    <t>=DWTables!$G$11:$J$237</t>
  </si>
  <si>
    <t>Tab_d_dddw_spec_line_i_d</t>
  </si>
  <si>
    <t>=DWTables!$U$11:$V$11</t>
  </si>
  <si>
    <t>Tab_d_dddw_spec_line_num</t>
  </si>
  <si>
    <t>=DWTables!$O$11:$P$11</t>
  </si>
  <si>
    <t>Tab_d_dddw_spec_line_sched</t>
  </si>
  <si>
    <t>=DWTables!$L$11:$M$11</t>
  </si>
  <si>
    <t>Tab_d_dddw_spec_line_size</t>
  </si>
  <si>
    <t>=DWTables!$R$11:$S$11</t>
  </si>
  <si>
    <t>Tab_d_dddw_spec_line_uom</t>
  </si>
  <si>
    <t>=DWTables!$AL$11:$AQ$11</t>
  </si>
  <si>
    <t>Tab_d_dddw_spec_pd_dwg_name</t>
  </si>
  <si>
    <t>=DWTables!$AW$11:$AX$13</t>
  </si>
  <si>
    <t>Tab_d_ex_sub</t>
  </si>
  <si>
    <t>=DWTables!$X$11:$AA$64</t>
  </si>
  <si>
    <t>Tab_dw_uom_ln</t>
  </si>
  <si>
    <t>=DWTables!$A$11:$B$21</t>
  </si>
  <si>
    <t>Tab_dw_uom_pr</t>
  </si>
  <si>
    <t>=DWTables!$AC$11:$AD$94</t>
  </si>
  <si>
    <t>Tab_dw_uom_tm</t>
  </si>
  <si>
    <t>=DWTables!$AF$11:$AG$15</t>
  </si>
  <si>
    <t>Tab_dw_uom_vs</t>
  </si>
  <si>
    <t>=DWTables!$AI$11:$AJ$29</t>
  </si>
  <si>
    <t>tag_number_note</t>
  </si>
  <si>
    <t>=Notes!$D$2</t>
  </si>
  <si>
    <t>TagColumn</t>
  </si>
  <si>
    <t>=Calc!$H$1</t>
  </si>
  <si>
    <t>TagDataSheet</t>
  </si>
  <si>
    <t>=Calc!$G$1</t>
  </si>
  <si>
    <t>TagNumberCol</t>
  </si>
  <si>
    <t>=Calc!$F$1</t>
  </si>
  <si>
    <t>=Sheet1!$AA$16</t>
  </si>
  <si>
    <t>=Sheet1!$L$26</t>
  </si>
  <si>
    <t>=Sheet1!$L$29</t>
  </si>
  <si>
    <t>=Sheet1!$L$25</t>
  </si>
  <si>
    <t>=Sheet1!$L$28</t>
  </si>
  <si>
    <t>c_page_count_001</t>
  </si>
  <si>
    <t>c_page_num_001</t>
  </si>
  <si>
    <t>cd_LB_fm_bleed_hole_diam_uid_001</t>
  </si>
  <si>
    <t>=Connections!$K$23:$K$25</t>
  </si>
  <si>
    <t>cd_LB_fm_meter_type_001</t>
  </si>
  <si>
    <t>=Connections!$N$23:$N$30</t>
  </si>
  <si>
    <t>cd_LB_fm_orif_diam_uid_001</t>
  </si>
  <si>
    <t>=Connections!$H$23:$H$24</t>
  </si>
  <si>
    <t>cd_LB_pd_fluid_phase_001</t>
  </si>
  <si>
    <t>=Connections!$E$23:$E$26</t>
  </si>
  <si>
    <t>ch_fm_bleed_hole_diam_uid_001</t>
  </si>
  <si>
    <t>=Connections!$J$21</t>
  </si>
  <si>
    <t>ch_fm_meter_type_001</t>
  </si>
  <si>
    <t>=Connections!$M$21</t>
  </si>
  <si>
    <t>ch_fm_orif_diam_uid_001</t>
  </si>
  <si>
    <t>=Connections!$G$21</t>
  </si>
  <si>
    <t>ch_pd_fluid_phase_001</t>
  </si>
  <si>
    <t>=Connections!$D$21</t>
  </si>
  <si>
    <t>comp_flow_range_uom_001</t>
  </si>
  <si>
    <t>comp_flow_uom_001</t>
  </si>
  <si>
    <t>comp_flow_uom_1_001</t>
  </si>
  <si>
    <t>comp_flow_uom_2_001</t>
  </si>
  <si>
    <t>comp_press_uom_001</t>
  </si>
  <si>
    <t>comp_press_uom_1_001</t>
  </si>
  <si>
    <t>logo_001</t>
  </si>
  <si>
    <t>=Sheet1!$R$14</t>
  </si>
  <si>
    <t>=Sheet1!$N$15</t>
  </si>
  <si>
    <t>Sel_cmpnt_mfr_id_001</t>
  </si>
  <si>
    <t>=DWTables!$D$2</t>
  </si>
  <si>
    <t>Sel_cmpnt_mod_id_001</t>
  </si>
  <si>
    <t>=DWTables!$E$2</t>
  </si>
  <si>
    <t>Sel_fm_diff_press_tr_uid_001</t>
  </si>
  <si>
    <t>=DWTables!$L$2</t>
  </si>
  <si>
    <t>Sel_fm_orif_mat_id_001</t>
  </si>
  <si>
    <t>=DWTables!$R$2</t>
  </si>
  <si>
    <t>Sel_fm_sub_meter_type_001</t>
  </si>
  <si>
    <t>=DWTables!$J$2</t>
  </si>
  <si>
    <t>Sel_pd_press_base_uid_001</t>
  </si>
  <si>
    <t>=DWTables!$O$2</t>
  </si>
  <si>
    <t>Sel_pd_temp_base_uid_001</t>
  </si>
  <si>
    <t>=DWTables!$P$2</t>
  </si>
  <si>
    <t>Sel_pd_temp_uid_001</t>
  </si>
  <si>
    <t>=DWTables!$M$2</t>
  </si>
  <si>
    <t>Sel_pd_visc_uid_001</t>
  </si>
  <si>
    <t>=DWTables!$N$2</t>
  </si>
  <si>
    <t>Sel_spec_udf_c01_001</t>
  </si>
  <si>
    <t>=DWTables!$K$2</t>
  </si>
  <si>
    <t>Sel_spec_udf_c02_001</t>
  </si>
  <si>
    <t>=DWTables!$C$2</t>
  </si>
  <si>
    <t>Sel_spec_udf_c03_001</t>
  </si>
  <si>
    <t>=DWTables!$B$2</t>
  </si>
  <si>
    <t>st_LB_fm_bleed_hole_diam_uid_001</t>
  </si>
  <si>
    <t>=Connections!$J$23:$J$25</t>
  </si>
  <si>
    <t>st_LB_fm_meter_type_001</t>
  </si>
  <si>
    <t>=Connections!$M$23:$M$30</t>
  </si>
  <si>
    <t>st_LB_fm_orif_diam_uid_001</t>
  </si>
  <si>
    <t>=Connections!$G$23:$G$24</t>
  </si>
  <si>
    <t>st_LB_pd_fluid_phase_001</t>
  </si>
  <si>
    <t>=Connections!$D$23:$D$26</t>
  </si>
  <si>
    <t>temp_uom_001</t>
  </si>
  <si>
    <t>=Sheet1!$O$8</t>
  </si>
  <si>
    <t>NSI Orifice Plate Assembly (OPA) --- Process Questionnaire</t>
  </si>
  <si>
    <t>=Sheet1!#REF!</t>
  </si>
  <si>
    <t>Orifice Plate Assembly</t>
  </si>
  <si>
    <t>UOM Flow</t>
  </si>
  <si>
    <r>
      <t>ft</t>
    </r>
    <r>
      <rPr>
        <vertAlign val="superscript"/>
        <sz val="10"/>
        <rFont val="Arial"/>
        <family val="2"/>
      </rPr>
      <t>3</t>
    </r>
    <r>
      <rPr>
        <sz val="10"/>
        <rFont val="Arial"/>
        <family val="2"/>
      </rPr>
      <t>/min</t>
    </r>
  </si>
  <si>
    <r>
      <t>ft</t>
    </r>
    <r>
      <rPr>
        <vertAlign val="superscript"/>
        <sz val="10"/>
        <rFont val="Arial"/>
        <family val="2"/>
      </rPr>
      <t>3</t>
    </r>
    <r>
      <rPr>
        <sz val="10"/>
        <rFont val="Arial"/>
        <family val="2"/>
      </rPr>
      <t>/sec</t>
    </r>
  </si>
  <si>
    <r>
      <t>ft</t>
    </r>
    <r>
      <rPr>
        <vertAlign val="superscript"/>
        <sz val="10"/>
        <rFont val="Arial"/>
        <family val="2"/>
      </rPr>
      <t>3</t>
    </r>
    <r>
      <rPr>
        <sz val="10"/>
        <rFont val="Arial"/>
        <family val="2"/>
      </rPr>
      <t>/hr</t>
    </r>
  </si>
  <si>
    <r>
      <t>Sft</t>
    </r>
    <r>
      <rPr>
        <vertAlign val="superscript"/>
        <sz val="10"/>
        <rFont val="Arial"/>
        <family val="2"/>
      </rPr>
      <t>3</t>
    </r>
    <r>
      <rPr>
        <sz val="10"/>
        <rFont val="Arial"/>
        <family val="2"/>
      </rPr>
      <t>/sec</t>
    </r>
  </si>
  <si>
    <r>
      <t>Sft</t>
    </r>
    <r>
      <rPr>
        <vertAlign val="superscript"/>
        <sz val="10"/>
        <rFont val="Arial"/>
        <family val="2"/>
      </rPr>
      <t>3</t>
    </r>
    <r>
      <rPr>
        <sz val="10"/>
        <rFont val="Arial"/>
        <family val="2"/>
      </rPr>
      <t>/min</t>
    </r>
  </si>
  <si>
    <r>
      <t>Sft</t>
    </r>
    <r>
      <rPr>
        <vertAlign val="superscript"/>
        <sz val="10"/>
        <rFont val="Arial"/>
        <family val="2"/>
      </rPr>
      <t>3</t>
    </r>
    <r>
      <rPr>
        <sz val="10"/>
        <rFont val="Arial"/>
        <family val="2"/>
      </rPr>
      <t>/hr</t>
    </r>
  </si>
  <si>
    <t>USgal/sec</t>
  </si>
  <si>
    <t>USgal/min</t>
  </si>
  <si>
    <t>USgal/hr</t>
  </si>
  <si>
    <t>lb/sec</t>
  </si>
  <si>
    <t>lb/min</t>
  </si>
  <si>
    <t>lb/hr</t>
  </si>
  <si>
    <t>kg/sec</t>
  </si>
  <si>
    <t>kg/min</t>
  </si>
  <si>
    <t>kg/hr</t>
  </si>
  <si>
    <t>24</t>
  </si>
  <si>
    <t>=Sheet1!$K$6</t>
  </si>
  <si>
    <t>=Sheet1!$K$9</t>
  </si>
  <si>
    <t>=Sheet1!$K$7</t>
  </si>
  <si>
    <t>=Sheet1!$Q$8</t>
  </si>
  <si>
    <t>=Sheet1!$K$8</t>
  </si>
  <si>
    <t>=Sheet1!$O$28</t>
  </si>
  <si>
    <t>=Sheet1!$N$16</t>
  </si>
  <si>
    <t>Min</t>
  </si>
  <si>
    <t>Pressure Normal</t>
  </si>
  <si>
    <t>=Sheet1!$K$22</t>
  </si>
  <si>
    <t>Temperature Normal</t>
  </si>
  <si>
    <t>UOM Density</t>
  </si>
  <si>
    <r>
      <t>kg/m</t>
    </r>
    <r>
      <rPr>
        <vertAlign val="superscript"/>
        <sz val="10"/>
        <rFont val="Arial"/>
        <family val="2"/>
      </rPr>
      <t>3</t>
    </r>
  </si>
  <si>
    <r>
      <t>lb/ft</t>
    </r>
    <r>
      <rPr>
        <vertAlign val="superscript"/>
        <sz val="10"/>
        <rFont val="Arial"/>
        <family val="2"/>
      </rPr>
      <t>3</t>
    </r>
  </si>
  <si>
    <t>kg/L</t>
  </si>
  <si>
    <t>g/L</t>
  </si>
  <si>
    <r>
      <t>g/cm</t>
    </r>
    <r>
      <rPr>
        <vertAlign val="superscript"/>
        <sz val="10"/>
        <rFont val="Arial"/>
        <family val="2"/>
      </rPr>
      <t>3</t>
    </r>
  </si>
  <si>
    <r>
      <t>lb/in</t>
    </r>
    <r>
      <rPr>
        <vertAlign val="superscript"/>
        <sz val="10"/>
        <rFont val="Arial"/>
        <family val="2"/>
      </rPr>
      <t>3</t>
    </r>
  </si>
  <si>
    <t>lb/gal US</t>
  </si>
  <si>
    <t>lb/gal UK</t>
  </si>
  <si>
    <r>
      <t>oz/in</t>
    </r>
    <r>
      <rPr>
        <vertAlign val="superscript"/>
        <sz val="10"/>
        <rFont val="Arial"/>
        <family val="2"/>
      </rPr>
      <t>3</t>
    </r>
  </si>
  <si>
    <r>
      <t>oz/ft</t>
    </r>
    <r>
      <rPr>
        <vertAlign val="superscript"/>
        <sz val="10"/>
        <rFont val="Arial"/>
        <family val="2"/>
      </rPr>
      <t>3</t>
    </r>
  </si>
  <si>
    <t>Normal Density</t>
  </si>
  <si>
    <t>UOM Pressure</t>
  </si>
  <si>
    <t>Pa</t>
  </si>
  <si>
    <t>KPa</t>
  </si>
  <si>
    <r>
      <t>mm H</t>
    </r>
    <r>
      <rPr>
        <vertAlign val="subscript"/>
        <sz val="10"/>
        <rFont val="Arial"/>
        <family val="2"/>
      </rPr>
      <t>2</t>
    </r>
    <r>
      <rPr>
        <sz val="10"/>
        <rFont val="Arial"/>
        <family val="2"/>
      </rPr>
      <t>O</t>
    </r>
  </si>
  <si>
    <r>
      <t>cm H</t>
    </r>
    <r>
      <rPr>
        <vertAlign val="subscript"/>
        <sz val="10"/>
        <rFont val="Arial"/>
        <family val="2"/>
      </rPr>
      <t>2</t>
    </r>
    <r>
      <rPr>
        <sz val="10"/>
        <rFont val="Arial"/>
        <family val="2"/>
      </rPr>
      <t>O</t>
    </r>
  </si>
  <si>
    <r>
      <t>m H</t>
    </r>
    <r>
      <rPr>
        <vertAlign val="subscript"/>
        <sz val="10"/>
        <rFont val="Arial"/>
        <family val="2"/>
      </rPr>
      <t>2</t>
    </r>
    <r>
      <rPr>
        <sz val="10"/>
        <rFont val="Arial"/>
        <family val="2"/>
      </rPr>
      <t>O</t>
    </r>
  </si>
  <si>
    <t>mm Hg</t>
  </si>
  <si>
    <t>bar</t>
  </si>
  <si>
    <t>mbar</t>
  </si>
  <si>
    <t>atm</t>
  </si>
  <si>
    <t>psi</t>
  </si>
  <si>
    <r>
      <t>lb/ft</t>
    </r>
    <r>
      <rPr>
        <vertAlign val="superscript"/>
        <sz val="10"/>
        <rFont val="Arial"/>
        <family val="2"/>
      </rPr>
      <t>2</t>
    </r>
  </si>
  <si>
    <t>in Hg</t>
  </si>
  <si>
    <r>
      <t>in H</t>
    </r>
    <r>
      <rPr>
        <vertAlign val="superscript"/>
        <sz val="10"/>
        <rFont val="Arial"/>
        <family val="2"/>
      </rPr>
      <t>2</t>
    </r>
    <r>
      <rPr>
        <sz val="10"/>
        <rFont val="Arial"/>
        <family val="2"/>
      </rPr>
      <t>O</t>
    </r>
  </si>
  <si>
    <r>
      <t>ft H</t>
    </r>
    <r>
      <rPr>
        <vertAlign val="superscript"/>
        <sz val="10"/>
        <rFont val="Arial"/>
        <family val="2"/>
      </rPr>
      <t>2</t>
    </r>
    <r>
      <rPr>
        <sz val="10"/>
        <rFont val="Arial"/>
        <family val="2"/>
      </rPr>
      <t>O</t>
    </r>
  </si>
  <si>
    <t>UOM Temperature</t>
  </si>
  <si>
    <r>
      <rPr>
        <sz val="10"/>
        <rFont val="Calibri"/>
        <family val="2"/>
      </rPr>
      <t>°</t>
    </r>
    <r>
      <rPr>
        <sz val="10"/>
        <rFont val="Arial"/>
        <family val="2"/>
      </rPr>
      <t>C</t>
    </r>
  </si>
  <si>
    <r>
      <rPr>
        <sz val="10"/>
        <rFont val="Calibri"/>
        <family val="2"/>
      </rPr>
      <t>°</t>
    </r>
    <r>
      <rPr>
        <sz val="10"/>
        <rFont val="Arial"/>
        <family val="2"/>
      </rPr>
      <t>F</t>
    </r>
  </si>
  <si>
    <t>Fluid State</t>
  </si>
  <si>
    <t>UOM Viscosity</t>
  </si>
  <si>
    <t>Pas</t>
  </si>
  <si>
    <t>P</t>
  </si>
  <si>
    <t>cP</t>
  </si>
  <si>
    <t>Dynamic Viscosity</t>
  </si>
  <si>
    <t>=Sheet1!$K$5</t>
  </si>
  <si>
    <t>=Sheet1!$Q$5</t>
  </si>
  <si>
    <t>STEAM</t>
  </si>
  <si>
    <t>Temperature</t>
  </si>
  <si>
    <t>Steam State</t>
  </si>
  <si>
    <t>Saturated</t>
  </si>
  <si>
    <t>Superheated</t>
  </si>
  <si>
    <t>%</t>
  </si>
  <si>
    <t>Max. Differential Pressure  @ Full scale</t>
  </si>
  <si>
    <t>Preferred Material</t>
  </si>
  <si>
    <t>=Sheet1!$K$23</t>
  </si>
  <si>
    <t>=Sheet1!$K$13</t>
  </si>
  <si>
    <t>Pipe Material</t>
  </si>
  <si>
    <t>=Sheet1!$K$25</t>
  </si>
  <si>
    <t>=Sheet1!$R$25</t>
  </si>
  <si>
    <t>=Sheet1!$Q$25</t>
  </si>
  <si>
    <t>Gas Constant</t>
  </si>
  <si>
    <t>Spec. Heat Ratio</t>
  </si>
  <si>
    <t>J/kgK</t>
  </si>
  <si>
    <t>kJ/kgK</t>
  </si>
  <si>
    <t>UOM Gas Constant</t>
  </si>
  <si>
    <t>cal/kgK</t>
  </si>
  <si>
    <t>kcal/kgK</t>
  </si>
  <si>
    <t>lbft/lbF</t>
  </si>
  <si>
    <t>13</t>
  </si>
  <si>
    <t>Flow Rate Max.</t>
  </si>
  <si>
    <t>Flow Rate Normal</t>
  </si>
  <si>
    <t>Required Accuracy</t>
  </si>
  <si>
    <t>Process Fluid</t>
  </si>
  <si>
    <t>=Sheet1!$U$35</t>
  </si>
  <si>
    <t>=Sheet1!$S$35</t>
  </si>
  <si>
    <t>=Sheet1!$N$14</t>
  </si>
  <si>
    <t>=Sheet1!$T$14</t>
  </si>
  <si>
    <t>=Sheet1!$T$16</t>
  </si>
  <si>
    <t>=Sheet1!$P$36</t>
  </si>
  <si>
    <t>=Sheet1!$R$31</t>
  </si>
  <si>
    <t>=Sheet1!$L$14</t>
  </si>
  <si>
    <t>=Sheet1!$R$13</t>
  </si>
  <si>
    <t>=Sheet1!$R$16</t>
  </si>
  <si>
    <t>=Sheet1!$L$20</t>
  </si>
  <si>
    <t>=Sheet1!$R$20</t>
  </si>
  <si>
    <t>=Sheet1!$L$18</t>
  </si>
  <si>
    <t>=Sheet1!$R$18</t>
  </si>
  <si>
    <t>=Sheet1!$N$18</t>
  </si>
  <si>
    <t>=Sheet1!$K$21</t>
  </si>
  <si>
    <t>=Sheet1!$AA$12</t>
  </si>
  <si>
    <t>=Sheet1!$AA$20</t>
  </si>
  <si>
    <t>=Sheet1!$C$30</t>
  </si>
  <si>
    <t>=Sheet1!$Q$22</t>
  </si>
  <si>
    <t>=Sheet1!$K$12</t>
  </si>
  <si>
    <t>=Sheet1!$G$12</t>
  </si>
  <si>
    <t>=Sheet1!$P$18</t>
  </si>
  <si>
    <t>=Sheet1!$AA$18</t>
  </si>
  <si>
    <t>Service Descriptor</t>
  </si>
  <si>
    <t>Pipe Size</t>
  </si>
  <si>
    <t>Pipe Schedule</t>
  </si>
  <si>
    <t>ANSI 150 # RF Std</t>
  </si>
  <si>
    <t>Flange Rating and Facing</t>
  </si>
  <si>
    <t>Actual Pipe I.D.</t>
  </si>
  <si>
    <t>Pressure</t>
  </si>
  <si>
    <t>Orifice Design</t>
  </si>
  <si>
    <t>Diameter</t>
  </si>
  <si>
    <t>Traditional Orifice Plate Union Flanges</t>
  </si>
  <si>
    <t>PLATE</t>
  </si>
  <si>
    <t>6</t>
  </si>
  <si>
    <t>22</t>
  </si>
  <si>
    <t>Standard ORIPAC Configuration</t>
  </si>
  <si>
    <t>Please fill out the right half of the table below with any available information.  Highlighted fields are used for calculation and can be left blank for sizing estimates.  All sizing report data must be confirmed by the customer prior to placing any orders. Send completed forms to sales@nealsystems.com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</si>
</sst>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1" x14ac:knownFonts="1">
    <font>
      <sz val="10"/>
      <name val="Arial"/>
    </font>
    <font>
      <b/>
      <sz val="10"/>
      <name val="Arial"/>
      <family val="2"/>
    </font>
    <font>
      <sz val="8"/>
      <color indexed="81"/>
      <name val="Tahoma"/>
      <family val="2"/>
    </font>
    <font>
      <b/>
      <sz val="8"/>
      <color indexed="81"/>
      <name val="Tahoma"/>
      <family val="2"/>
    </font>
    <font>
      <sz val="8"/>
      <name val="Arial"/>
      <family val="2"/>
    </font>
    <font>
      <sz val="10"/>
      <name val="Arial"/>
      <family val="2"/>
    </font>
    <font>
      <vertAlign val="superscript"/>
      <sz val="10"/>
      <name val="Arial"/>
      <family val="2"/>
    </font>
    <font>
      <sz val="8"/>
      <name val="Tahoma"/>
      <family val="2"/>
    </font>
    <font>
      <vertAlign val="subscript"/>
      <sz val="10"/>
      <name val="Arial"/>
      <family val="2"/>
    </font>
    <font>
      <sz val="10"/>
      <name val="Calibri"/>
      <family val="2"/>
    </font>
    <font>
      <b/>
      <u/>
      <sz val="12"/>
      <name val="Arial"/>
      <family val="2"/>
    </font>
  </fonts>
  <fills count="5">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FFFF99"/>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7">
    <xf numFmtId="0" fontId="0" fillId="0" borderId="0" xfId="0"/>
    <xf numFmtId="0" fontId="0" fillId="2" borderId="0" xfId="0" applyFill="1"/>
    <xf numFmtId="0" fontId="0" fillId="3" borderId="0" xfId="0" applyFill="1"/>
    <xf numFmtId="0" fontId="0" fillId="0" borderId="0" xfId="0" applyProtection="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center" wrapText="1"/>
    </xf>
    <xf numFmtId="0" fontId="0" fillId="0" borderId="0" xfId="0" applyAlignment="1">
      <alignment horizontal="left" wrapText="1"/>
    </xf>
    <xf numFmtId="49" fontId="0" fillId="0" borderId="0" xfId="0" applyNumberFormat="1"/>
    <xf numFmtId="0" fontId="0" fillId="0" borderId="10" xfId="0" applyBorder="1"/>
    <xf numFmtId="0" fontId="0" fillId="0" borderId="11" xfId="0" applyBorder="1"/>
    <xf numFmtId="0" fontId="0" fillId="0" borderId="12" xfId="0" applyBorder="1"/>
    <xf numFmtId="49" fontId="4" fillId="0" borderId="10" xfId="0" applyNumberFormat="1" applyFont="1" applyBorder="1"/>
    <xf numFmtId="49" fontId="4" fillId="0" borderId="9" xfId="0" applyNumberFormat="1" applyFont="1" applyBorder="1"/>
    <xf numFmtId="49" fontId="4" fillId="0" borderId="11" xfId="0" applyNumberFormat="1" applyFont="1" applyBorder="1"/>
    <xf numFmtId="49" fontId="4" fillId="0" borderId="13" xfId="0" applyNumberFormat="1" applyFont="1" applyBorder="1"/>
    <xf numFmtId="164" fontId="0" fillId="0" borderId="0" xfId="0" applyNumberFormat="1"/>
    <xf numFmtId="49" fontId="4" fillId="0" borderId="10" xfId="0" applyNumberFormat="1" applyFont="1" applyBorder="1" applyAlignment="1">
      <alignment vertical="top"/>
    </xf>
    <xf numFmtId="49" fontId="4" fillId="0" borderId="0" xfId="0" applyNumberFormat="1" applyFont="1" applyBorder="1"/>
    <xf numFmtId="0" fontId="5" fillId="0" borderId="0" xfId="0" applyFont="1"/>
    <xf numFmtId="0" fontId="0" fillId="0" borderId="17" xfId="0" applyBorder="1"/>
    <xf numFmtId="0" fontId="0" fillId="0" borderId="18" xfId="0" applyBorder="1"/>
    <xf numFmtId="0" fontId="0" fillId="0" borderId="19" xfId="0" applyBorder="1"/>
    <xf numFmtId="0" fontId="4" fillId="0" borderId="9" xfId="0" applyFont="1" applyBorder="1"/>
    <xf numFmtId="0" fontId="4" fillId="0" borderId="0" xfId="0" applyFont="1"/>
    <xf numFmtId="0" fontId="4" fillId="0" borderId="11" xfId="0" applyFont="1" applyBorder="1" applyAlignment="1">
      <alignment vertical="top"/>
    </xf>
    <xf numFmtId="0" fontId="4" fillId="0" borderId="15" xfId="0" applyFont="1" applyBorder="1"/>
    <xf numFmtId="49" fontId="4" fillId="0" borderId="20" xfId="0" applyNumberFormat="1" applyFont="1" applyBorder="1"/>
    <xf numFmtId="0" fontId="4" fillId="0" borderId="14" xfId="0" applyFont="1" applyBorder="1"/>
    <xf numFmtId="0" fontId="4" fillId="0" borderId="9" xfId="0" applyFont="1" applyBorder="1"/>
    <xf numFmtId="49" fontId="4" fillId="0" borderId="14" xfId="0" applyNumberFormat="1" applyFont="1" applyBorder="1"/>
    <xf numFmtId="0" fontId="4" fillId="0" borderId="13" xfId="0" applyFont="1" applyBorder="1"/>
    <xf numFmtId="0" fontId="4" fillId="0" borderId="10" xfId="0" applyFont="1" applyFill="1" applyBorder="1"/>
    <xf numFmtId="49" fontId="4" fillId="0" borderId="11" xfId="0" applyNumberFormat="1" applyFont="1" applyFill="1" applyBorder="1" applyAlignment="1">
      <alignment horizontal="left"/>
    </xf>
    <xf numFmtId="0" fontId="4" fillId="0" borderId="11" xfId="0" applyFont="1" applyFill="1" applyBorder="1"/>
    <xf numFmtId="49" fontId="4" fillId="0" borderId="17" xfId="0" applyNumberFormat="1" applyFont="1" applyBorder="1"/>
    <xf numFmtId="49" fontId="4" fillId="0" borderId="14" xfId="0" applyNumberFormat="1" applyFont="1" applyBorder="1" applyAlignment="1">
      <alignment horizontal="left"/>
    </xf>
    <xf numFmtId="0" fontId="4" fillId="0" borderId="10" xfId="0" applyFont="1" applyBorder="1"/>
    <xf numFmtId="0" fontId="4" fillId="0" borderId="11" xfId="0" applyFont="1" applyBorder="1"/>
    <xf numFmtId="0" fontId="4" fillId="0" borderId="12" xfId="0" applyFont="1" applyBorder="1"/>
    <xf numFmtId="0" fontId="4" fillId="0" borderId="9" xfId="0" applyFont="1" applyBorder="1"/>
    <xf numFmtId="0" fontId="4" fillId="0" borderId="0" xfId="0" applyFont="1" applyBorder="1"/>
    <xf numFmtId="0" fontId="4" fillId="0" borderId="16" xfId="0" applyFont="1" applyBorder="1"/>
    <xf numFmtId="0" fontId="4" fillId="0" borderId="18" xfId="0" applyFont="1" applyBorder="1"/>
    <xf numFmtId="0" fontId="4" fillId="0" borderId="19" xfId="0" applyFont="1" applyBorder="1"/>
    <xf numFmtId="49" fontId="4" fillId="0" borderId="10" xfId="0" quotePrefix="1" applyNumberFormat="1" applyFont="1" applyBorder="1"/>
    <xf numFmtId="49" fontId="4" fillId="0" borderId="13" xfId="0" applyNumberFormat="1" applyFont="1" applyFill="1" applyBorder="1" applyAlignment="1">
      <alignment horizontal="left"/>
    </xf>
    <xf numFmtId="49" fontId="4" fillId="0" borderId="14" xfId="0" applyNumberFormat="1" applyFont="1" applyFill="1" applyBorder="1" applyAlignment="1">
      <alignment horizontal="left"/>
    </xf>
    <xf numFmtId="49" fontId="4" fillId="0" borderId="15" xfId="0" applyNumberFormat="1" applyFont="1" applyFill="1" applyBorder="1" applyAlignment="1">
      <alignment horizontal="left"/>
    </xf>
    <xf numFmtId="0" fontId="4" fillId="4" borderId="13" xfId="0" applyFont="1" applyFill="1" applyBorder="1" applyAlignment="1">
      <alignment horizontal="center"/>
    </xf>
    <xf numFmtId="0" fontId="4" fillId="4" borderId="14" xfId="0" applyFont="1" applyFill="1" applyBorder="1" applyAlignment="1">
      <alignment horizontal="center"/>
    </xf>
    <xf numFmtId="0" fontId="4" fillId="4" borderId="15" xfId="0" applyFont="1" applyFill="1" applyBorder="1" applyAlignment="1">
      <alignment horizontal="center"/>
    </xf>
    <xf numFmtId="0" fontId="4" fillId="0" borderId="9" xfId="0" applyFont="1" applyBorder="1" applyAlignment="1">
      <alignment wrapText="1"/>
    </xf>
    <xf numFmtId="0" fontId="4" fillId="0" borderId="0" xfId="0" applyFont="1" applyBorder="1" applyAlignment="1">
      <alignment wrapText="1"/>
    </xf>
    <xf numFmtId="0" fontId="4" fillId="0" borderId="16" xfId="0" applyFont="1" applyBorder="1" applyAlignment="1">
      <alignment wrapText="1"/>
    </xf>
    <xf numFmtId="0" fontId="4" fillId="0" borderId="14" xfId="0" applyFont="1" applyFill="1" applyBorder="1"/>
    <xf numFmtId="0" fontId="4" fillId="0" borderId="15" xfId="0" applyFont="1" applyFill="1" applyBorder="1"/>
    <xf numFmtId="49" fontId="4" fillId="4" borderId="14" xfId="0" applyNumberFormat="1" applyFont="1" applyFill="1" applyBorder="1" applyAlignment="1">
      <alignment horizontal="center"/>
    </xf>
    <xf numFmtId="49" fontId="4" fillId="0" borderId="14" xfId="0" applyNumberFormat="1" applyFont="1" applyFill="1" applyBorder="1"/>
    <xf numFmtId="49" fontId="4" fillId="0" borderId="15" xfId="0" applyNumberFormat="1" applyFont="1" applyFill="1" applyBorder="1"/>
    <xf numFmtId="0" fontId="10" fillId="0" borderId="9" xfId="0" applyFont="1" applyBorder="1"/>
    <xf numFmtId="0" fontId="10" fillId="0" borderId="0" xfId="0" applyFont="1" applyBorder="1"/>
    <xf numFmtId="0" fontId="10" fillId="0" borderId="16" xfId="0" applyFont="1" applyBorder="1"/>
    <xf numFmtId="49" fontId="4" fillId="0" borderId="13" xfId="0" applyNumberFormat="1" applyFont="1" applyBorder="1" applyAlignment="1">
      <alignment horizontal="left"/>
    </xf>
    <xf numFmtId="49" fontId="4" fillId="0" borderId="14" xfId="0" applyNumberFormat="1" applyFont="1" applyBorder="1" applyAlignment="1">
      <alignment horizontal="left"/>
    </xf>
    <xf numFmtId="49" fontId="4" fillId="0" borderId="15" xfId="0" applyNumberFormat="1" applyFont="1" applyBorder="1" applyAlignment="1">
      <alignment horizontal="left"/>
    </xf>
    <xf numFmtId="0" fontId="4" fillId="0" borderId="10" xfId="0" applyFont="1" applyFill="1" applyBorder="1" applyAlignment="1">
      <alignment horizontal="center"/>
    </xf>
    <xf numFmtId="0" fontId="4" fillId="0" borderId="11" xfId="0" applyFont="1" applyFill="1" applyBorder="1" applyAlignment="1">
      <alignment horizontal="center"/>
    </xf>
    <xf numFmtId="49" fontId="4" fillId="0" borderId="13" xfId="0" applyNumberFormat="1" applyFont="1" applyFill="1" applyBorder="1" applyAlignment="1">
      <alignment horizontal="center"/>
    </xf>
    <xf numFmtId="49" fontId="4" fillId="0" borderId="14" xfId="0" applyNumberFormat="1" applyFont="1" applyFill="1" applyBorder="1" applyAlignment="1">
      <alignment horizontal="center"/>
    </xf>
    <xf numFmtId="49" fontId="4" fillId="0" borderId="15" xfId="0" applyNumberFormat="1" applyFont="1" applyFill="1" applyBorder="1" applyAlignment="1">
      <alignment horizontal="center"/>
    </xf>
    <xf numFmtId="0" fontId="4" fillId="0" borderId="10" xfId="0" applyFont="1" applyBorder="1"/>
    <xf numFmtId="0" fontId="4" fillId="0" borderId="11" xfId="0" applyFont="1" applyBorder="1"/>
    <xf numFmtId="0" fontId="4" fillId="0" borderId="12" xfId="0" applyFont="1" applyBorder="1"/>
    <xf numFmtId="0" fontId="4" fillId="0" borderId="9" xfId="0" applyFont="1" applyBorder="1"/>
    <xf numFmtId="0" fontId="4" fillId="0" borderId="0" xfId="0" applyFont="1" applyBorder="1"/>
    <xf numFmtId="0" fontId="4" fillId="0" borderId="16" xfId="0" applyFont="1" applyBorder="1"/>
    <xf numFmtId="0" fontId="4" fillId="0" borderId="17" xfId="0" applyFont="1" applyBorder="1"/>
    <xf numFmtId="0" fontId="4" fillId="0" borderId="18" xfId="0" applyFont="1" applyBorder="1"/>
    <xf numFmtId="0" fontId="4" fillId="0" borderId="19" xfId="0" applyFont="1" applyBorder="1"/>
    <xf numFmtId="49" fontId="4" fillId="0" borderId="14" xfId="0" applyNumberFormat="1" applyFont="1" applyBorder="1" applyAlignment="1">
      <alignment horizontal="left" vertical="top" wrapText="1"/>
    </xf>
    <xf numFmtId="49" fontId="4" fillId="0" borderId="15" xfId="0" applyNumberFormat="1" applyFont="1" applyBorder="1" applyAlignment="1">
      <alignment horizontal="left" vertical="top" wrapText="1"/>
    </xf>
    <xf numFmtId="49" fontId="4" fillId="0" borderId="13" xfId="0" applyNumberFormat="1" applyFont="1" applyBorder="1" applyAlignment="1">
      <alignment horizontal="center"/>
    </xf>
    <xf numFmtId="49" fontId="4" fillId="0" borderId="14" xfId="0" applyNumberFormat="1" applyFont="1" applyBorder="1" applyAlignment="1">
      <alignment horizontal="center"/>
    </xf>
    <xf numFmtId="49" fontId="4" fillId="0" borderId="15" xfId="0" applyNumberFormat="1" applyFont="1" applyBorder="1" applyAlignment="1">
      <alignment horizontal="center"/>
    </xf>
    <xf numFmtId="49" fontId="4" fillId="4" borderId="13" xfId="0" applyNumberFormat="1" applyFont="1" applyFill="1" applyBorder="1" applyAlignment="1">
      <alignment horizontal="center"/>
    </xf>
    <xf numFmtId="49" fontId="4" fillId="4" borderId="15" xfId="0" applyNumberFormat="1" applyFont="1" applyFill="1" applyBorder="1" applyAlignment="1">
      <alignment horizontal="center"/>
    </xf>
    <xf numFmtId="0" fontId="4" fillId="0" borderId="17" xfId="0" applyFont="1" applyFill="1" applyBorder="1" applyAlignment="1">
      <alignment horizontal="center"/>
    </xf>
    <xf numFmtId="0" fontId="4" fillId="0" borderId="18" xfId="0" applyFont="1" applyFill="1" applyBorder="1" applyAlignment="1">
      <alignment horizontal="center"/>
    </xf>
    <xf numFmtId="0" fontId="4" fillId="0" borderId="19" xfId="0" applyFont="1" applyFill="1" applyBorder="1" applyAlignment="1">
      <alignment horizontal="center"/>
    </xf>
    <xf numFmtId="0" fontId="4" fillId="0" borderId="13" xfId="0" applyFont="1" applyFill="1" applyBorder="1" applyAlignment="1">
      <alignment horizontal="center"/>
    </xf>
    <xf numFmtId="0" fontId="4" fillId="0" borderId="14" xfId="0" applyFont="1" applyFill="1" applyBorder="1" applyAlignment="1">
      <alignment horizontal="center"/>
    </xf>
    <xf numFmtId="0" fontId="4" fillId="0" borderId="15" xfId="0" applyFont="1" applyFill="1" applyBorder="1" applyAlignment="1">
      <alignment horizontal="center"/>
    </xf>
    <xf numFmtId="0" fontId="4" fillId="0" borderId="13" xfId="0" applyFont="1" applyFill="1" applyBorder="1"/>
    <xf numFmtId="49" fontId="4" fillId="0" borderId="13" xfId="0" applyNumberFormat="1" applyFont="1" applyFill="1" applyBorder="1"/>
    <xf numFmtId="0" fontId="4" fillId="4" borderId="13" xfId="0" applyFont="1" applyFill="1" applyBorder="1"/>
    <xf numFmtId="0" fontId="4" fillId="4" borderId="14" xfId="0" applyFont="1" applyFill="1" applyBorder="1"/>
    <xf numFmtId="0" fontId="4" fillId="0" borderId="14" xfId="0" applyFont="1" applyBorder="1" applyAlignment="1">
      <alignment horizontal="center"/>
    </xf>
    <xf numFmtId="0" fontId="4" fillId="0" borderId="15" xfId="0" applyFont="1" applyBorder="1" applyAlignment="1">
      <alignment horizontal="center"/>
    </xf>
    <xf numFmtId="0" fontId="1" fillId="0" borderId="0"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dialogsheet" Target="dialogsheets/sheet1.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microsoft.com/office/2006/relationships/attachedToolbars" Target="attachedToolbars.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9.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combo" dx="22" fmlaRange="Tables!$A$3:$A$17" noThreeD="1" sel="0" val="0"/>
</file>

<file path=xl/ctrlProps/ctrlProp10.xml><?xml version="1.0" encoding="utf-8"?>
<formControlPr xmlns="http://schemas.microsoft.com/office/spreadsheetml/2009/9/main" objectType="Drop" dropStyle="combo" dx="22" fmlaRange="Tables!$D$3:$D$5" noThreeD="1" sel="0" val="0"/>
</file>

<file path=xl/ctrlProps/ctrlProp11.xml><?xml version="1.0" encoding="utf-8"?>
<formControlPr xmlns="http://schemas.microsoft.com/office/spreadsheetml/2009/9/main" objectType="Drop" dropStyle="combo" dx="22" fmlaRange="Tables!$E$3:$E$6" noThreeD="1" sel="0" val="0"/>
</file>

<file path=xl/ctrlProps/ctrlProp12.xml><?xml version="1.0" encoding="utf-8"?>
<formControlPr xmlns="http://schemas.microsoft.com/office/spreadsheetml/2009/9/main" objectType="Drop" dropStyle="combo" dx="22" fmlaRange="Tables!$F$3:$F$5" noThreeD="1" sel="0" val="0"/>
</file>

<file path=xl/ctrlProps/ctrlProp13.xml><?xml version="1.0" encoding="utf-8"?>
<formControlPr xmlns="http://schemas.microsoft.com/office/spreadsheetml/2009/9/main" objectType="Drop" dropStyle="combo" dx="22" fmlaRange="Tables!$G$3:$G$4" noThreeD="1" sel="0" val="0"/>
</file>

<file path=xl/ctrlProps/ctrlProp14.xml><?xml version="1.0" encoding="utf-8"?>
<formControlPr xmlns="http://schemas.microsoft.com/office/spreadsheetml/2009/9/main" objectType="Drop" dropStyle="combo" dx="22" fmlaRange="Tables!$D$3:$D$5" noThreeD="1" sel="0" val="0"/>
</file>

<file path=xl/ctrlProps/ctrlProp15.xml><?xml version="1.0" encoding="utf-8"?>
<formControlPr xmlns="http://schemas.microsoft.com/office/spreadsheetml/2009/9/main" objectType="Drop" dropStyle="combo" dx="22" fmlaRange="Tables!$H$3:$H$7" noThreeD="1" sel="0" val="0"/>
</file>

<file path=xl/ctrlProps/ctrlProp16.xml><?xml version="1.0" encoding="utf-8"?>
<formControlPr xmlns="http://schemas.microsoft.com/office/spreadsheetml/2009/9/main" objectType="Drop" dropStyle="combo" dx="22" fmlaRange="Tables!$C$3:$C$16" noThreeD="1" sel="0" val="0"/>
</file>

<file path=xl/ctrlProps/ctrlProp17.xml><?xml version="1.0" encoding="utf-8"?>
<formControlPr xmlns="http://schemas.microsoft.com/office/spreadsheetml/2009/9/main" objectType="Drop" dropStyle="combo" dx="22" fmlaRange="Tables!$I$3:$I$4" noThreeD="1" sel="0" val="0"/>
</file>

<file path=xl/ctrlProps/ctrlProp18.xml><?xml version="1.0" encoding="utf-8"?>
<formControlPr xmlns="http://schemas.microsoft.com/office/spreadsheetml/2009/9/main" objectType="Drop" dropStyle="combo" dx="22" fmlaRange="Tables!$I$3:$I$4" noThreeD="1" sel="0" val="0"/>
</file>

<file path=xl/ctrlProps/ctrlProp19.xml><?xml version="1.0" encoding="utf-8"?>
<formControlPr xmlns="http://schemas.microsoft.com/office/spreadsheetml/2009/9/main" objectType="Drop" dropStyle="combo" dx="22" fmlaRange="Tables!$J$3:$J$4" noThreeD="1" sel="0" val="0"/>
</file>

<file path=xl/ctrlProps/ctrlProp2.xml><?xml version="1.0" encoding="utf-8"?>
<formControlPr xmlns="http://schemas.microsoft.com/office/spreadsheetml/2009/9/main" objectType="Drop" dropStyle="combo" dx="22" fmlaRange="Tables!$A$3:$A$17" noThreeD="1" sel="0" val="0"/>
</file>

<file path=xl/ctrlProps/ctrlProp20.xml><?xml version="1.0" encoding="utf-8"?>
<formControlPr xmlns="http://schemas.microsoft.com/office/spreadsheetml/2009/9/main" objectType="Drop" dropStyle="combo" dx="22" fmlaRange="Tables!$C$3:$C$16" noThreeD="1" sel="0" val="0"/>
</file>

<file path=xl/ctrlProps/ctrlProp3.xml><?xml version="1.0" encoding="utf-8"?>
<formControlPr xmlns="http://schemas.microsoft.com/office/spreadsheetml/2009/9/main" objectType="Drop" dropStyle="combo" dx="22" fmlaRange="Tables!$A$3:$A$17" noThreeD="1" sel="0" val="0"/>
</file>

<file path=xl/ctrlProps/ctrlProp4.xml><?xml version="1.0" encoding="utf-8"?>
<formControlPr xmlns="http://schemas.microsoft.com/office/spreadsheetml/2009/9/main" objectType="Drop" dropStyle="combo" dx="22" fmlaRange="Tables!$B$3:$B$12" noThreeD="1" sel="0" val="0"/>
</file>

<file path=xl/ctrlProps/ctrlProp5.xml><?xml version="1.0" encoding="utf-8"?>
<formControlPr xmlns="http://schemas.microsoft.com/office/spreadsheetml/2009/9/main" objectType="Drop" dropStyle="combo" dx="22" fmlaRange="Tables!$C$3:$C$16" noThreeD="1" sel="0" val="0"/>
</file>

<file path=xl/ctrlProps/ctrlProp6.xml><?xml version="1.0" encoding="utf-8"?>
<formControlPr xmlns="http://schemas.microsoft.com/office/spreadsheetml/2009/9/main" objectType="Drop" dropStyle="combo" dx="22" fmlaRange="Tables!$C$3:$C$16" noThreeD="1" sel="0" val="0"/>
</file>

<file path=xl/ctrlProps/ctrlProp7.xml><?xml version="1.0" encoding="utf-8"?>
<formControlPr xmlns="http://schemas.microsoft.com/office/spreadsheetml/2009/9/main" objectType="Drop" dropStyle="combo" dx="22" fmlaRange="Tables!$C$3:$C$16" noThreeD="1" sel="0" val="0"/>
</file>

<file path=xl/ctrlProps/ctrlProp8.xml><?xml version="1.0" encoding="utf-8"?>
<formControlPr xmlns="http://schemas.microsoft.com/office/spreadsheetml/2009/9/main" objectType="Drop" dropStyle="combo" dx="22" fmlaRange="Tables!$D$3:$D$5" noThreeD="1" sel="0" val="0"/>
</file>

<file path=xl/ctrlProps/ctrlProp9.xml><?xml version="1.0" encoding="utf-8"?>
<formControlPr xmlns="http://schemas.microsoft.com/office/spreadsheetml/2009/9/main" objectType="Drop" dropStyle="combo" dx="22" fmlaRange="Tables!$D$3:$D$5" noThreeD="1" sel="0" val="0"/>
</file>

<file path=xl/dialogsheets/_rels/sheet1.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dialogsheets/sheet1.xml><?xml version="1.0" encoding="utf-8"?>
<dialog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r6="http://schemas.microsoft.com/office/spreadsheetml/2016/revision6" mc:Ignorable="x14ac xr xr2 xr3 xr6" xr6:uid="{00000000-0001-0000-0700-000000000000}">
  <sheetViews>
    <sheetView showRowColHeaders="0" showZeros="0" showOutlineSymbols="0" workbookViewId="0"/>
  </sheetViews>
  <sheetFormatPr baseColWidth="10" defaultColWidth="1" defaultRowHeight="5.25" customHeight="1" x14ac:dyDescent="0.15"/>
  <sheetProtection sheet="1"/>
  <pageMargins left="0.75" right="0.75" top="1" bottom="1" header="0.5" footer="0.5"/>
  <pageSetup orientation="portrait" r:id="rId1"/>
  <headerFooter alignWithMargins="0"/>
  <legacyDrawing r:id="rId2"/>
</dialogsheet>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nealsystems.com/" TargetMode="External"/></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30</xdr:row>
      <xdr:rowOff>0</xdr:rowOff>
    </xdr:from>
    <xdr:to>
      <xdr:col>20</xdr:col>
      <xdr:colOff>457200</xdr:colOff>
      <xdr:row>34</xdr:row>
      <xdr:rowOff>0</xdr:rowOff>
    </xdr:to>
    <xdr:pic>
      <xdr:nvPicPr>
        <xdr:cNvPr id="4134" name="Picture 18" descr="cid:image001.png@01D4CAA8.75FB7FC0">
          <a:hlinkClick xmlns:r="http://schemas.openxmlformats.org/officeDocument/2006/relationships" r:id="rId1"/>
          <a:extLst>
            <a:ext uri="{FF2B5EF4-FFF2-40B4-BE49-F238E27FC236}">
              <a16:creationId xmlns:a16="http://schemas.microsoft.com/office/drawing/2014/main" id="{00000000-0008-0000-0000-000026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00575" y="6096000"/>
          <a:ext cx="13430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14</xdr:col>
          <xdr:colOff>12700</xdr:colOff>
          <xdr:row>13</xdr:row>
          <xdr:rowOff>0</xdr:rowOff>
        </xdr:from>
        <xdr:to>
          <xdr:col>16</xdr:col>
          <xdr:colOff>0</xdr:colOff>
          <xdr:row>14</xdr:row>
          <xdr:rowOff>0</xdr:rowOff>
        </xdr:to>
        <xdr:sp macro="" textlink="">
          <xdr:nvSpPr>
            <xdr:cNvPr id="4124" name="dd_pd_press_base_uid_001"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317500</xdr:colOff>
          <xdr:row>13</xdr:row>
          <xdr:rowOff>0</xdr:rowOff>
        </xdr:from>
        <xdr:to>
          <xdr:col>20</xdr:col>
          <xdr:colOff>457200</xdr:colOff>
          <xdr:row>14</xdr:row>
          <xdr:rowOff>0</xdr:rowOff>
        </xdr:to>
        <xdr:sp macro="" textlink="">
          <xdr:nvSpPr>
            <xdr:cNvPr id="4128" name="dd_pd_press_base_uid_001"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546100</xdr:colOff>
          <xdr:row>14</xdr:row>
          <xdr:rowOff>0</xdr:rowOff>
        </xdr:from>
        <xdr:to>
          <xdr:col>20</xdr:col>
          <xdr:colOff>457200</xdr:colOff>
          <xdr:row>15</xdr:row>
          <xdr:rowOff>0</xdr:rowOff>
        </xdr:to>
        <xdr:sp macro="" textlink="">
          <xdr:nvSpPr>
            <xdr:cNvPr id="4129" name="dd_pd_press_base_uid_001"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19</xdr:row>
          <xdr:rowOff>0</xdr:rowOff>
        </xdr:from>
        <xdr:to>
          <xdr:col>16</xdr:col>
          <xdr:colOff>0</xdr:colOff>
          <xdr:row>20</xdr:row>
          <xdr:rowOff>0</xdr:rowOff>
        </xdr:to>
        <xdr:sp macro="" textlink="">
          <xdr:nvSpPr>
            <xdr:cNvPr id="4140" name="dd_pd_press_base_uid_001"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15</xdr:row>
          <xdr:rowOff>0</xdr:rowOff>
        </xdr:from>
        <xdr:to>
          <xdr:col>16</xdr:col>
          <xdr:colOff>0</xdr:colOff>
          <xdr:row>16</xdr:row>
          <xdr:rowOff>0</xdr:rowOff>
        </xdr:to>
        <xdr:sp macro="" textlink="">
          <xdr:nvSpPr>
            <xdr:cNvPr id="4144" name="Drop Down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546100</xdr:colOff>
          <xdr:row>16</xdr:row>
          <xdr:rowOff>0</xdr:rowOff>
        </xdr:from>
        <xdr:to>
          <xdr:col>20</xdr:col>
          <xdr:colOff>457200</xdr:colOff>
          <xdr:row>17</xdr:row>
          <xdr:rowOff>0</xdr:rowOff>
        </xdr:to>
        <xdr:sp macro="" textlink="">
          <xdr:nvSpPr>
            <xdr:cNvPr id="4145" name="Drop Down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317500</xdr:colOff>
          <xdr:row>15</xdr:row>
          <xdr:rowOff>0</xdr:rowOff>
        </xdr:from>
        <xdr:to>
          <xdr:col>20</xdr:col>
          <xdr:colOff>457200</xdr:colOff>
          <xdr:row>16</xdr:row>
          <xdr:rowOff>0</xdr:rowOff>
        </xdr:to>
        <xdr:sp macro="" textlink="">
          <xdr:nvSpPr>
            <xdr:cNvPr id="4146" name="Drop Down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xdr:row>
          <xdr:rowOff>0</xdr:rowOff>
        </xdr:from>
        <xdr:to>
          <xdr:col>16</xdr:col>
          <xdr:colOff>0</xdr:colOff>
          <xdr:row>18</xdr:row>
          <xdr:rowOff>0</xdr:rowOff>
        </xdr:to>
        <xdr:sp macro="" textlink="">
          <xdr:nvSpPr>
            <xdr:cNvPr id="4147" name="Drop Down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317500</xdr:colOff>
          <xdr:row>17</xdr:row>
          <xdr:rowOff>0</xdr:rowOff>
        </xdr:from>
        <xdr:to>
          <xdr:col>20</xdr:col>
          <xdr:colOff>457200</xdr:colOff>
          <xdr:row>18</xdr:row>
          <xdr:rowOff>0</xdr:rowOff>
        </xdr:to>
        <xdr:sp macro="" textlink="">
          <xdr:nvSpPr>
            <xdr:cNvPr id="4148" name="Drop Down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0</xdr:rowOff>
        </xdr:from>
        <xdr:to>
          <xdr:col>20</xdr:col>
          <xdr:colOff>457200</xdr:colOff>
          <xdr:row>19</xdr:row>
          <xdr:rowOff>0</xdr:rowOff>
        </xdr:to>
        <xdr:sp macro="" textlink="">
          <xdr:nvSpPr>
            <xdr:cNvPr id="4149" name="Drop Down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0</xdr:rowOff>
        </xdr:from>
        <xdr:to>
          <xdr:col>20</xdr:col>
          <xdr:colOff>457200</xdr:colOff>
          <xdr:row>13</xdr:row>
          <xdr:rowOff>0</xdr:rowOff>
        </xdr:to>
        <xdr:sp macro="" textlink="">
          <xdr:nvSpPr>
            <xdr:cNvPr id="4150" name="Drop Down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20</xdr:row>
          <xdr:rowOff>0</xdr:rowOff>
        </xdr:from>
        <xdr:to>
          <xdr:col>16</xdr:col>
          <xdr:colOff>0</xdr:colOff>
          <xdr:row>21</xdr:row>
          <xdr:rowOff>0</xdr:rowOff>
        </xdr:to>
        <xdr:sp macro="" textlink="">
          <xdr:nvSpPr>
            <xdr:cNvPr id="4151" name="Drop Down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21</xdr:row>
          <xdr:rowOff>0</xdr:rowOff>
        </xdr:from>
        <xdr:to>
          <xdr:col>20</xdr:col>
          <xdr:colOff>457200</xdr:colOff>
          <xdr:row>22</xdr:row>
          <xdr:rowOff>0</xdr:rowOff>
        </xdr:to>
        <xdr:sp macro="" textlink="">
          <xdr:nvSpPr>
            <xdr:cNvPr id="4152" name="Drop Down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22</xdr:row>
          <xdr:rowOff>0</xdr:rowOff>
        </xdr:from>
        <xdr:to>
          <xdr:col>16</xdr:col>
          <xdr:colOff>0</xdr:colOff>
          <xdr:row>23</xdr:row>
          <xdr:rowOff>0</xdr:rowOff>
        </xdr:to>
        <xdr:sp macro="" textlink="">
          <xdr:nvSpPr>
            <xdr:cNvPr id="4153" name="Drop Down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317500</xdr:colOff>
          <xdr:row>19</xdr:row>
          <xdr:rowOff>0</xdr:rowOff>
        </xdr:from>
        <xdr:to>
          <xdr:col>20</xdr:col>
          <xdr:colOff>457200</xdr:colOff>
          <xdr:row>20</xdr:row>
          <xdr:rowOff>0</xdr:rowOff>
        </xdr:to>
        <xdr:sp macro="" textlink="">
          <xdr:nvSpPr>
            <xdr:cNvPr id="4154" name="Drop Down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0</xdr:rowOff>
        </xdr:from>
        <xdr:to>
          <xdr:col>20</xdr:col>
          <xdr:colOff>457200</xdr:colOff>
          <xdr:row>29</xdr:row>
          <xdr:rowOff>0</xdr:rowOff>
        </xdr:to>
        <xdr:sp macro="" textlink="">
          <xdr:nvSpPr>
            <xdr:cNvPr id="4156" name="Drop Down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27</xdr:row>
          <xdr:rowOff>0</xdr:rowOff>
        </xdr:from>
        <xdr:to>
          <xdr:col>16</xdr:col>
          <xdr:colOff>0</xdr:colOff>
          <xdr:row>28</xdr:row>
          <xdr:rowOff>0</xdr:rowOff>
        </xdr:to>
        <xdr:sp macro="" textlink="">
          <xdr:nvSpPr>
            <xdr:cNvPr id="4157" name="Drop Down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7</xdr:row>
          <xdr:rowOff>0</xdr:rowOff>
        </xdr:from>
        <xdr:to>
          <xdr:col>16</xdr:col>
          <xdr:colOff>0</xdr:colOff>
          <xdr:row>8</xdr:row>
          <xdr:rowOff>0</xdr:rowOff>
        </xdr:to>
        <xdr:sp macro="" textlink="">
          <xdr:nvSpPr>
            <xdr:cNvPr id="4158" name="Drop Down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25</xdr:row>
          <xdr:rowOff>0</xdr:rowOff>
        </xdr:from>
        <xdr:to>
          <xdr:col>20</xdr:col>
          <xdr:colOff>457200</xdr:colOff>
          <xdr:row>26</xdr:row>
          <xdr:rowOff>0</xdr:rowOff>
        </xdr:to>
        <xdr:sp macro="" textlink="">
          <xdr:nvSpPr>
            <xdr:cNvPr id="4159" name="Drop Down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23</xdr:row>
          <xdr:rowOff>0</xdr:rowOff>
        </xdr:from>
        <xdr:to>
          <xdr:col>16</xdr:col>
          <xdr:colOff>0</xdr:colOff>
          <xdr:row>24</xdr:row>
          <xdr:rowOff>0</xdr:rowOff>
        </xdr:to>
        <xdr:sp macro="" textlink="">
          <xdr:nvSpPr>
            <xdr:cNvPr id="4160" name="Drop Down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37"/>
  <sheetViews>
    <sheetView showGridLines="0" tabSelected="1" topLeftCell="A2" zoomScaleNormal="100" workbookViewId="0">
      <selection activeCell="A3" sqref="A3:U3"/>
    </sheetView>
  </sheetViews>
  <sheetFormatPr baseColWidth="10" defaultColWidth="8.83203125" defaultRowHeight="13" x14ac:dyDescent="0.15"/>
  <cols>
    <col min="1" max="2" width="3.5" customWidth="1"/>
    <col min="3" max="3" width="2" customWidth="1"/>
    <col min="4" max="4" width="4.1640625" customWidth="1"/>
    <col min="5" max="5" width="2.6640625" customWidth="1"/>
    <col min="6" max="6" width="0.83203125" customWidth="1"/>
    <col min="7" max="7" width="2.1640625" customWidth="1"/>
    <col min="8" max="8" width="14.6640625" customWidth="1"/>
    <col min="9" max="9" width="10" customWidth="1"/>
    <col min="10" max="10" width="2.33203125" customWidth="1"/>
    <col min="11" max="11" width="0.83203125" customWidth="1"/>
    <col min="12" max="12" width="6" customWidth="1"/>
    <col min="13" max="13" width="3.5" customWidth="1"/>
    <col min="14" max="14" width="1" customWidth="1"/>
    <col min="15" max="15" width="2.83203125" customWidth="1"/>
    <col min="16" max="16" width="8.1640625" customWidth="1"/>
    <col min="17" max="17" width="1" customWidth="1"/>
    <col min="18" max="18" width="4.5" customWidth="1"/>
    <col min="19" max="19" width="4.6640625" customWidth="1"/>
    <col min="20" max="20" width="4" customWidth="1"/>
    <col min="21" max="21" width="7" customWidth="1"/>
    <col min="22" max="22" width="0.1640625" customWidth="1"/>
    <col min="27" max="27" width="0" hidden="1" customWidth="1"/>
  </cols>
  <sheetData>
    <row r="1" spans="1:27" x14ac:dyDescent="0.15">
      <c r="A1" s="16"/>
      <c r="B1" s="17"/>
      <c r="C1" s="17"/>
      <c r="D1" s="17"/>
      <c r="E1" s="17"/>
      <c r="F1" s="17"/>
      <c r="G1" s="17"/>
      <c r="H1" s="17"/>
      <c r="I1" s="17"/>
      <c r="J1" s="17"/>
      <c r="K1" s="17"/>
      <c r="L1" s="17"/>
      <c r="M1" s="17"/>
      <c r="N1" s="17"/>
      <c r="O1" s="17"/>
      <c r="P1" s="17"/>
      <c r="Q1" s="17"/>
      <c r="R1" s="17"/>
      <c r="S1" s="17"/>
      <c r="T1" s="17"/>
      <c r="U1" s="18"/>
    </row>
    <row r="2" spans="1:27" ht="17.25" customHeight="1" x14ac:dyDescent="0.2">
      <c r="A2" s="67" t="s">
        <v>1541</v>
      </c>
      <c r="B2" s="68"/>
      <c r="C2" s="68"/>
      <c r="D2" s="68"/>
      <c r="E2" s="68"/>
      <c r="F2" s="68"/>
      <c r="G2" s="68"/>
      <c r="H2" s="68"/>
      <c r="I2" s="68"/>
      <c r="J2" s="68"/>
      <c r="K2" s="68"/>
      <c r="L2" s="68"/>
      <c r="M2" s="68"/>
      <c r="N2" s="68"/>
      <c r="O2" s="68"/>
      <c r="P2" s="68"/>
      <c r="Q2" s="68"/>
      <c r="R2" s="68"/>
      <c r="S2" s="68"/>
      <c r="T2" s="68"/>
      <c r="U2" s="69"/>
    </row>
    <row r="3" spans="1:27" ht="34.5" customHeight="1" x14ac:dyDescent="0.15">
      <c r="A3" s="59" t="s">
        <v>1675</v>
      </c>
      <c r="B3" s="60"/>
      <c r="C3" s="60"/>
      <c r="D3" s="60"/>
      <c r="E3" s="60"/>
      <c r="F3" s="60"/>
      <c r="G3" s="60"/>
      <c r="H3" s="60"/>
      <c r="I3" s="60"/>
      <c r="J3" s="60"/>
      <c r="K3" s="60"/>
      <c r="L3" s="60"/>
      <c r="M3" s="60"/>
      <c r="N3" s="60"/>
      <c r="O3" s="60"/>
      <c r="P3" s="60"/>
      <c r="Q3" s="60"/>
      <c r="R3" s="60"/>
      <c r="S3" s="60"/>
      <c r="T3" s="60"/>
      <c r="U3" s="61"/>
    </row>
    <row r="4" spans="1:27" x14ac:dyDescent="0.15">
      <c r="A4" s="27"/>
      <c r="B4" s="28"/>
      <c r="C4" s="28"/>
      <c r="D4" s="28"/>
      <c r="E4" s="28"/>
      <c r="F4" s="28"/>
      <c r="G4" s="28"/>
      <c r="H4" s="28"/>
      <c r="I4" s="28"/>
      <c r="J4" s="28"/>
      <c r="K4" s="28"/>
      <c r="L4" s="28"/>
      <c r="M4" s="28"/>
      <c r="N4" s="28"/>
      <c r="O4" s="28"/>
      <c r="P4" s="28"/>
      <c r="Q4" s="28"/>
      <c r="R4" s="28"/>
      <c r="S4" s="28"/>
      <c r="T4" s="28"/>
      <c r="U4" s="29"/>
    </row>
    <row r="5" spans="1:27" s="31" customFormat="1" ht="10.5" customHeight="1" x14ac:dyDescent="0.15">
      <c r="A5" s="44"/>
      <c r="B5" s="45"/>
      <c r="C5" s="45"/>
      <c r="D5" s="45"/>
      <c r="E5" s="19" t="s">
        <v>515</v>
      </c>
      <c r="F5" s="44"/>
      <c r="G5" s="21" t="s">
        <v>805</v>
      </c>
      <c r="H5" s="45"/>
      <c r="I5" s="22" t="s">
        <v>22</v>
      </c>
      <c r="J5" s="45"/>
      <c r="K5" s="70" t="s">
        <v>801</v>
      </c>
      <c r="L5" s="71"/>
      <c r="M5" s="71"/>
      <c r="N5" s="71"/>
      <c r="O5" s="71"/>
      <c r="P5" s="72"/>
      <c r="Q5" s="70" t="s">
        <v>792</v>
      </c>
      <c r="R5" s="71"/>
      <c r="S5" s="71"/>
      <c r="T5" s="71"/>
      <c r="U5" s="72"/>
      <c r="V5" s="30"/>
      <c r="AA5" s="31" t="s">
        <v>804</v>
      </c>
    </row>
    <row r="6" spans="1:27" s="31" customFormat="1" ht="10.5" customHeight="1" x14ac:dyDescent="0.15">
      <c r="A6" s="47"/>
      <c r="B6" s="48"/>
      <c r="C6" s="48"/>
      <c r="D6" s="48"/>
      <c r="E6" s="19" t="s">
        <v>517</v>
      </c>
      <c r="F6" s="44"/>
      <c r="G6" s="21" t="s">
        <v>1661</v>
      </c>
      <c r="H6" s="45"/>
      <c r="I6" s="45"/>
      <c r="J6" s="45"/>
      <c r="K6" s="89" t="s">
        <v>792</v>
      </c>
      <c r="L6" s="90"/>
      <c r="M6" s="90"/>
      <c r="N6" s="90"/>
      <c r="O6" s="90"/>
      <c r="P6" s="90"/>
      <c r="Q6" s="90"/>
      <c r="R6" s="90"/>
      <c r="S6" s="90"/>
      <c r="T6" s="90"/>
      <c r="U6" s="91"/>
      <c r="V6" s="30"/>
    </row>
    <row r="7" spans="1:27" s="31" customFormat="1" ht="10.5" customHeight="1" x14ac:dyDescent="0.15">
      <c r="A7" s="47"/>
      <c r="B7" s="48"/>
      <c r="C7" s="48"/>
      <c r="D7" s="48"/>
      <c r="E7" s="19" t="s">
        <v>795</v>
      </c>
      <c r="F7" s="44"/>
      <c r="G7" s="21" t="s">
        <v>808</v>
      </c>
      <c r="H7" s="45"/>
      <c r="I7" s="45"/>
      <c r="J7" s="45"/>
      <c r="K7" s="89" t="s">
        <v>792</v>
      </c>
      <c r="L7" s="90"/>
      <c r="M7" s="90"/>
      <c r="N7" s="90"/>
      <c r="O7" s="90"/>
      <c r="P7" s="90"/>
      <c r="Q7" s="90"/>
      <c r="R7" s="90"/>
      <c r="S7" s="90"/>
      <c r="T7" s="90"/>
      <c r="U7" s="91"/>
      <c r="V7" s="30"/>
      <c r="AA7" s="31">
        <v>1</v>
      </c>
    </row>
    <row r="8" spans="1:27" s="31" customFormat="1" ht="10.5" customHeight="1" x14ac:dyDescent="0.15">
      <c r="A8" s="20" t="s">
        <v>807</v>
      </c>
      <c r="B8" s="48"/>
      <c r="C8" s="48"/>
      <c r="D8" s="48"/>
      <c r="E8" s="19" t="s">
        <v>809</v>
      </c>
      <c r="F8" s="44"/>
      <c r="G8" s="21" t="s">
        <v>1662</v>
      </c>
      <c r="H8" s="45"/>
      <c r="I8" s="22" t="s">
        <v>1663</v>
      </c>
      <c r="J8" s="45"/>
      <c r="K8" s="92" t="s">
        <v>792</v>
      </c>
      <c r="L8" s="64"/>
      <c r="M8" s="64"/>
      <c r="N8" s="64"/>
      <c r="O8" s="65"/>
      <c r="P8" s="66"/>
      <c r="Q8" s="92" t="s">
        <v>792</v>
      </c>
      <c r="R8" s="64"/>
      <c r="S8" s="64"/>
      <c r="T8" s="64"/>
      <c r="U8" s="93"/>
      <c r="V8" s="30"/>
      <c r="AA8" s="31">
        <v>11891</v>
      </c>
    </row>
    <row r="9" spans="1:27" s="31" customFormat="1" ht="10.5" customHeight="1" x14ac:dyDescent="0.15">
      <c r="A9" s="47"/>
      <c r="B9" s="48"/>
      <c r="C9" s="48"/>
      <c r="D9" s="48"/>
      <c r="E9" s="19" t="s">
        <v>812</v>
      </c>
      <c r="F9" s="44"/>
      <c r="G9" s="21" t="s">
        <v>1666</v>
      </c>
      <c r="H9" s="45"/>
      <c r="I9" s="45"/>
      <c r="J9" s="45"/>
      <c r="K9" s="75" t="s">
        <v>792</v>
      </c>
      <c r="L9" s="76"/>
      <c r="M9" s="76"/>
      <c r="N9" s="76"/>
      <c r="O9" s="76"/>
      <c r="P9" s="76"/>
      <c r="Q9" s="76"/>
      <c r="R9" s="76"/>
      <c r="S9" s="76"/>
      <c r="T9" s="76"/>
      <c r="U9" s="77"/>
      <c r="V9" s="30"/>
      <c r="AA9" s="31">
        <v>11883</v>
      </c>
    </row>
    <row r="10" spans="1:27" s="31" customFormat="1" ht="10.5" customHeight="1" x14ac:dyDescent="0.15">
      <c r="A10" s="47"/>
      <c r="B10" s="48"/>
      <c r="C10" s="48"/>
      <c r="D10" s="48"/>
      <c r="E10" s="52" t="s">
        <v>1672</v>
      </c>
      <c r="F10" s="44"/>
      <c r="G10" s="21" t="s">
        <v>1620</v>
      </c>
      <c r="H10" s="45"/>
      <c r="I10" s="45"/>
      <c r="J10" s="45"/>
      <c r="K10" s="92"/>
      <c r="L10" s="64"/>
      <c r="M10" s="64"/>
      <c r="N10" s="64"/>
      <c r="O10" s="64"/>
      <c r="P10" s="64"/>
      <c r="Q10" s="64"/>
      <c r="R10" s="64"/>
      <c r="S10" s="64"/>
      <c r="T10" s="64"/>
      <c r="U10" s="93"/>
      <c r="V10" s="30"/>
    </row>
    <row r="11" spans="1:27" s="31" customFormat="1" ht="10.5" customHeight="1" x14ac:dyDescent="0.15">
      <c r="A11" s="47"/>
      <c r="B11" s="48"/>
      <c r="C11" s="48"/>
      <c r="D11" s="48"/>
      <c r="E11" s="52" t="s">
        <v>813</v>
      </c>
      <c r="F11" s="44"/>
      <c r="G11" s="21" t="s">
        <v>1665</v>
      </c>
      <c r="H11" s="45"/>
      <c r="I11" s="45"/>
      <c r="J11" s="45"/>
      <c r="K11" s="92" t="s">
        <v>1664</v>
      </c>
      <c r="L11" s="64"/>
      <c r="M11" s="64"/>
      <c r="N11" s="64"/>
      <c r="O11" s="64"/>
      <c r="P11" s="64"/>
      <c r="Q11" s="64"/>
      <c r="R11" s="64"/>
      <c r="S11" s="64"/>
      <c r="T11" s="64"/>
      <c r="U11" s="93"/>
      <c r="V11" s="30"/>
    </row>
    <row r="12" spans="1:27" s="31" customFormat="1" ht="10.5" customHeight="1" x14ac:dyDescent="0.15">
      <c r="A12" s="47"/>
      <c r="B12" s="48"/>
      <c r="C12" s="48"/>
      <c r="D12" s="48"/>
      <c r="E12" s="52" t="s">
        <v>815</v>
      </c>
      <c r="F12" s="39"/>
      <c r="G12" s="40" t="s">
        <v>1635</v>
      </c>
      <c r="H12" s="41"/>
      <c r="I12" s="41"/>
      <c r="J12" s="41"/>
      <c r="K12" s="75" t="s">
        <v>792</v>
      </c>
      <c r="L12" s="76"/>
      <c r="M12" s="76"/>
      <c r="N12" s="76"/>
      <c r="O12" s="76"/>
      <c r="P12" s="76"/>
      <c r="Q12" s="76"/>
      <c r="R12" s="76"/>
      <c r="S12" s="76"/>
      <c r="T12" s="76"/>
      <c r="U12" s="77"/>
      <c r="V12" s="30"/>
      <c r="AA12" s="31">
        <v>3</v>
      </c>
    </row>
    <row r="13" spans="1:27" s="31" customFormat="1" ht="10.5" customHeight="1" x14ac:dyDescent="0.15">
      <c r="A13" s="44"/>
      <c r="B13" s="45"/>
      <c r="C13" s="45"/>
      <c r="D13" s="46"/>
      <c r="E13" s="52" t="s">
        <v>825</v>
      </c>
      <c r="F13" s="44"/>
      <c r="G13" s="21" t="s">
        <v>1636</v>
      </c>
      <c r="H13" s="45"/>
      <c r="I13" s="19" t="s">
        <v>814</v>
      </c>
      <c r="J13" s="45"/>
      <c r="K13" s="92" t="s">
        <v>792</v>
      </c>
      <c r="L13" s="64"/>
      <c r="M13" s="64"/>
      <c r="N13" s="64"/>
      <c r="O13" s="64"/>
      <c r="P13" s="93"/>
      <c r="Q13" s="100"/>
      <c r="R13" s="62"/>
      <c r="S13" s="62"/>
      <c r="T13" s="62"/>
      <c r="U13" s="63"/>
      <c r="V13" s="30"/>
      <c r="AA13" s="31">
        <v>5520</v>
      </c>
    </row>
    <row r="14" spans="1:27" s="31" customFormat="1" ht="10.5" customHeight="1" x14ac:dyDescent="0.15">
      <c r="A14" s="47"/>
      <c r="B14" s="48"/>
      <c r="C14" s="48"/>
      <c r="D14" s="48"/>
      <c r="E14" s="52" t="s">
        <v>816</v>
      </c>
      <c r="F14" s="44"/>
      <c r="G14" s="21" t="s">
        <v>1633</v>
      </c>
      <c r="H14" s="45"/>
      <c r="I14" s="19" t="s">
        <v>1568</v>
      </c>
      <c r="J14" s="45"/>
      <c r="K14" s="56"/>
      <c r="L14" s="57"/>
      <c r="M14" s="57"/>
      <c r="N14" s="57"/>
      <c r="O14" s="62"/>
      <c r="P14" s="63"/>
      <c r="Q14" s="56"/>
      <c r="R14" s="57"/>
      <c r="S14" s="57"/>
      <c r="T14" s="65"/>
      <c r="U14" s="66"/>
      <c r="V14" s="30"/>
      <c r="AA14" s="31">
        <v>0</v>
      </c>
    </row>
    <row r="15" spans="1:27" s="31" customFormat="1" ht="10.5" customHeight="1" x14ac:dyDescent="0.15">
      <c r="A15" s="47"/>
      <c r="B15" s="48"/>
      <c r="C15" s="48"/>
      <c r="D15" s="48"/>
      <c r="E15" s="19" t="s">
        <v>819</v>
      </c>
      <c r="F15" s="44"/>
      <c r="G15" s="21" t="s">
        <v>1634</v>
      </c>
      <c r="H15" s="45"/>
      <c r="I15" s="45"/>
      <c r="J15" s="45"/>
      <c r="K15" s="56"/>
      <c r="L15" s="57"/>
      <c r="M15" s="57"/>
      <c r="N15" s="57"/>
      <c r="O15" s="57"/>
      <c r="P15" s="57"/>
      <c r="Q15" s="62"/>
      <c r="R15" s="62"/>
      <c r="S15" s="62"/>
      <c r="T15" s="62"/>
      <c r="U15" s="63"/>
      <c r="V15" s="30"/>
    </row>
    <row r="16" spans="1:27" s="31" customFormat="1" ht="10.5" customHeight="1" x14ac:dyDescent="0.15">
      <c r="A16" s="47"/>
      <c r="B16" s="48"/>
      <c r="C16" s="48"/>
      <c r="D16" s="48"/>
      <c r="E16" s="19" t="s">
        <v>827</v>
      </c>
      <c r="F16" s="44"/>
      <c r="G16" s="21" t="s">
        <v>817</v>
      </c>
      <c r="H16" s="45"/>
      <c r="I16" s="19" t="s">
        <v>1568</v>
      </c>
      <c r="J16" s="45"/>
      <c r="K16" s="102"/>
      <c r="L16" s="103"/>
      <c r="M16" s="103"/>
      <c r="N16" s="103"/>
      <c r="O16" s="62"/>
      <c r="P16" s="63"/>
      <c r="Q16" s="56"/>
      <c r="R16" s="57"/>
      <c r="S16" s="57"/>
      <c r="T16" s="62"/>
      <c r="U16" s="63"/>
      <c r="V16" s="30"/>
      <c r="AA16" s="31">
        <v>1</v>
      </c>
    </row>
    <row r="17" spans="1:27" s="31" customFormat="1" ht="10.5" customHeight="1" x14ac:dyDescent="0.15">
      <c r="A17" s="20" t="s">
        <v>822</v>
      </c>
      <c r="B17" s="48"/>
      <c r="C17" s="48"/>
      <c r="D17" s="48"/>
      <c r="E17" s="19" t="s">
        <v>1632</v>
      </c>
      <c r="F17" s="44"/>
      <c r="G17" s="21" t="s">
        <v>1569</v>
      </c>
      <c r="H17" s="45"/>
      <c r="I17" s="19"/>
      <c r="J17" s="45"/>
      <c r="K17" s="56"/>
      <c r="L17" s="57"/>
      <c r="M17" s="57"/>
      <c r="N17" s="57"/>
      <c r="O17" s="57"/>
      <c r="P17" s="57"/>
      <c r="Q17" s="62"/>
      <c r="R17" s="62"/>
      <c r="S17" s="62"/>
      <c r="T17" s="62"/>
      <c r="U17" s="63"/>
      <c r="V17" s="30"/>
    </row>
    <row r="18" spans="1:27" s="31" customFormat="1" ht="10.5" customHeight="1" x14ac:dyDescent="0.15">
      <c r="A18" s="47"/>
      <c r="B18" s="48"/>
      <c r="C18" s="48"/>
      <c r="D18" s="48"/>
      <c r="E18" s="19" t="s">
        <v>818</v>
      </c>
      <c r="F18" s="44"/>
      <c r="G18" s="21" t="s">
        <v>820</v>
      </c>
      <c r="H18" s="45"/>
      <c r="I18" s="19" t="s">
        <v>1568</v>
      </c>
      <c r="J18" s="45"/>
      <c r="K18" s="56"/>
      <c r="L18" s="57"/>
      <c r="M18" s="57"/>
      <c r="N18" s="57"/>
      <c r="O18" s="62"/>
      <c r="P18" s="62"/>
      <c r="Q18" s="64"/>
      <c r="R18" s="64"/>
      <c r="S18" s="64"/>
      <c r="T18" s="65"/>
      <c r="U18" s="66"/>
      <c r="V18" s="30"/>
      <c r="AA18" s="31">
        <v>1</v>
      </c>
    </row>
    <row r="19" spans="1:27" s="31" customFormat="1" ht="10.5" customHeight="1" x14ac:dyDescent="0.15">
      <c r="A19" s="47"/>
      <c r="B19" s="48"/>
      <c r="C19" s="48"/>
      <c r="D19" s="48"/>
      <c r="E19" s="19" t="s">
        <v>823</v>
      </c>
      <c r="F19" s="38"/>
      <c r="G19" s="37" t="s">
        <v>1571</v>
      </c>
      <c r="H19" s="35"/>
      <c r="I19" s="37"/>
      <c r="J19" s="33"/>
      <c r="K19" s="56"/>
      <c r="L19" s="57"/>
      <c r="M19" s="57"/>
      <c r="N19" s="57"/>
      <c r="O19" s="57"/>
      <c r="P19" s="58"/>
      <c r="Q19" s="101"/>
      <c r="R19" s="65"/>
      <c r="S19" s="65"/>
      <c r="T19" s="65"/>
      <c r="U19" s="66"/>
      <c r="V19" s="30"/>
    </row>
    <row r="20" spans="1:27" s="31" customFormat="1" ht="10.5" customHeight="1" x14ac:dyDescent="0.15">
      <c r="A20" s="47"/>
      <c r="B20" s="48"/>
      <c r="C20" s="48"/>
      <c r="D20" s="48"/>
      <c r="E20" s="52" t="s">
        <v>826</v>
      </c>
      <c r="F20" s="47"/>
      <c r="G20" s="25" t="s">
        <v>1583</v>
      </c>
      <c r="H20" s="48"/>
      <c r="I20" s="42" t="s">
        <v>1624</v>
      </c>
      <c r="J20" s="48"/>
      <c r="K20" s="56"/>
      <c r="L20" s="57"/>
      <c r="M20" s="57"/>
      <c r="N20" s="57"/>
      <c r="O20" s="62"/>
      <c r="P20" s="63"/>
      <c r="Q20" s="56"/>
      <c r="R20" s="57"/>
      <c r="S20" s="57"/>
      <c r="T20" s="62"/>
      <c r="U20" s="63"/>
      <c r="V20" s="30"/>
      <c r="AA20" s="31">
        <v>0</v>
      </c>
    </row>
    <row r="21" spans="1:27" s="31" customFormat="1" ht="10.5" customHeight="1" x14ac:dyDescent="0.15">
      <c r="A21" s="47"/>
      <c r="B21" s="48"/>
      <c r="C21" s="48"/>
      <c r="D21" s="48"/>
      <c r="E21" s="52" t="s">
        <v>243</v>
      </c>
      <c r="F21" s="44"/>
      <c r="G21" s="21" t="s">
        <v>1607</v>
      </c>
      <c r="H21" s="46"/>
      <c r="I21" s="45" t="s">
        <v>1625</v>
      </c>
      <c r="J21" s="45"/>
      <c r="K21" s="56" t="s">
        <v>89</v>
      </c>
      <c r="L21" s="57"/>
      <c r="M21" s="57"/>
      <c r="N21" s="57"/>
      <c r="O21" s="62"/>
      <c r="P21" s="63"/>
      <c r="Q21" s="56"/>
      <c r="R21" s="57"/>
      <c r="S21" s="57"/>
      <c r="T21" s="57"/>
      <c r="U21" s="58"/>
      <c r="V21" s="30"/>
      <c r="AA21" s="31" t="s">
        <v>797</v>
      </c>
    </row>
    <row r="22" spans="1:27" s="31" customFormat="1" ht="10.5" customHeight="1" x14ac:dyDescent="0.15">
      <c r="A22" s="44"/>
      <c r="B22" s="45"/>
      <c r="C22" s="45"/>
      <c r="D22" s="46"/>
      <c r="E22" s="52" t="s">
        <v>841</v>
      </c>
      <c r="F22" s="38"/>
      <c r="G22" s="37" t="s">
        <v>814</v>
      </c>
      <c r="H22" s="35"/>
      <c r="I22" s="37"/>
      <c r="J22" s="33"/>
      <c r="K22" s="70"/>
      <c r="L22" s="71"/>
      <c r="M22" s="71"/>
      <c r="N22" s="71"/>
      <c r="O22" s="71"/>
      <c r="P22" s="72"/>
      <c r="Q22" s="53" t="s">
        <v>792</v>
      </c>
      <c r="R22" s="54"/>
      <c r="S22" s="54"/>
      <c r="T22" s="54"/>
      <c r="U22" s="55"/>
      <c r="V22" s="30"/>
      <c r="AA22" s="31" t="s">
        <v>798</v>
      </c>
    </row>
    <row r="23" spans="1:27" s="31" customFormat="1" ht="10.5" customHeight="1" x14ac:dyDescent="0.15">
      <c r="A23" s="47" t="s">
        <v>1610</v>
      </c>
      <c r="B23" s="48"/>
      <c r="C23" s="48"/>
      <c r="D23" s="48"/>
      <c r="E23" s="52" t="s">
        <v>842</v>
      </c>
      <c r="F23" s="47"/>
      <c r="G23" s="25" t="s">
        <v>1611</v>
      </c>
      <c r="H23" s="48"/>
      <c r="I23" s="48"/>
      <c r="J23" s="48"/>
      <c r="K23" s="73"/>
      <c r="L23" s="74"/>
      <c r="M23" s="74"/>
      <c r="N23" s="74"/>
      <c r="O23" s="62"/>
      <c r="P23" s="63"/>
      <c r="Q23" s="53"/>
      <c r="R23" s="54"/>
      <c r="S23" s="54"/>
      <c r="T23" s="54"/>
      <c r="U23" s="55"/>
      <c r="V23" s="30"/>
      <c r="AA23" s="31" t="s">
        <v>799</v>
      </c>
    </row>
    <row r="24" spans="1:27" s="31" customFormat="1" ht="10.5" customHeight="1" x14ac:dyDescent="0.15">
      <c r="A24" s="47"/>
      <c r="B24" s="48"/>
      <c r="C24" s="48"/>
      <c r="D24" s="48"/>
      <c r="E24" s="52" t="s">
        <v>821</v>
      </c>
      <c r="F24" s="44"/>
      <c r="G24" s="21" t="s">
        <v>1667</v>
      </c>
      <c r="H24" s="45"/>
      <c r="I24" s="45"/>
      <c r="J24" s="45"/>
      <c r="K24" s="97"/>
      <c r="L24" s="98"/>
      <c r="M24" s="98"/>
      <c r="N24" s="98"/>
      <c r="O24" s="62"/>
      <c r="P24" s="63"/>
      <c r="Q24" s="53"/>
      <c r="R24" s="54"/>
      <c r="S24" s="54"/>
      <c r="T24" s="54"/>
      <c r="U24" s="55"/>
      <c r="V24" s="36"/>
    </row>
    <row r="25" spans="1:27" s="31" customFormat="1" ht="10.5" customHeight="1" x14ac:dyDescent="0.15">
      <c r="A25" s="47"/>
      <c r="B25" s="48"/>
      <c r="C25" s="48"/>
      <c r="D25" s="48"/>
      <c r="E25" s="19" t="s">
        <v>843</v>
      </c>
      <c r="F25" s="44"/>
      <c r="G25" s="21" t="s">
        <v>828</v>
      </c>
      <c r="H25" s="45"/>
      <c r="I25" s="19"/>
      <c r="J25" s="45"/>
      <c r="K25" s="94">
        <v>100</v>
      </c>
      <c r="L25" s="95"/>
      <c r="M25" s="95"/>
      <c r="N25" s="96"/>
      <c r="O25" s="104" t="s">
        <v>1615</v>
      </c>
      <c r="P25" s="105"/>
      <c r="Q25" s="100" t="s">
        <v>89</v>
      </c>
      <c r="R25" s="62"/>
      <c r="S25" s="62"/>
      <c r="T25" s="62"/>
      <c r="U25" s="63"/>
      <c r="V25" s="30"/>
      <c r="AA25" s="31">
        <v>3</v>
      </c>
    </row>
    <row r="26" spans="1:27" s="31" customFormat="1" ht="10.5" customHeight="1" x14ac:dyDescent="0.15">
      <c r="A26" s="44"/>
      <c r="B26" s="45"/>
      <c r="C26" s="45"/>
      <c r="D26" s="46"/>
      <c r="E26" s="19" t="s">
        <v>1673</v>
      </c>
      <c r="F26" s="38"/>
      <c r="G26" s="37" t="s">
        <v>1668</v>
      </c>
      <c r="H26" s="35"/>
      <c r="I26" s="35"/>
      <c r="J26" s="35"/>
      <c r="K26" s="97"/>
      <c r="L26" s="98"/>
      <c r="M26" s="98"/>
      <c r="N26" s="98"/>
      <c r="O26" s="98"/>
      <c r="P26" s="98"/>
      <c r="Q26" s="98"/>
      <c r="R26" s="98"/>
      <c r="S26" s="98"/>
      <c r="T26" s="98"/>
      <c r="U26" s="99"/>
      <c r="V26" s="30"/>
    </row>
    <row r="27" spans="1:27" s="31" customFormat="1" ht="10.5" customHeight="1" x14ac:dyDescent="0.15">
      <c r="A27" s="20" t="s">
        <v>810</v>
      </c>
      <c r="B27" s="48"/>
      <c r="C27" s="48"/>
      <c r="D27" s="49"/>
      <c r="E27" s="19" t="s">
        <v>811</v>
      </c>
      <c r="F27" s="38"/>
      <c r="G27" s="37" t="s">
        <v>1617</v>
      </c>
      <c r="H27" s="35"/>
      <c r="I27" s="35"/>
      <c r="J27" s="35"/>
      <c r="K27" s="97"/>
      <c r="L27" s="98"/>
      <c r="M27" s="98"/>
      <c r="N27" s="98"/>
      <c r="O27" s="98"/>
      <c r="P27" s="98"/>
      <c r="Q27" s="98"/>
      <c r="R27" s="98"/>
      <c r="S27" s="98"/>
      <c r="T27" s="98"/>
      <c r="U27" s="99"/>
      <c r="V27" s="36"/>
    </row>
    <row r="28" spans="1:27" s="31" customFormat="1" ht="10.5" customHeight="1" x14ac:dyDescent="0.15">
      <c r="A28" s="47" t="s">
        <v>1671</v>
      </c>
      <c r="B28" s="48"/>
      <c r="C28" s="48"/>
      <c r="D28" s="49"/>
      <c r="E28" s="19" t="s">
        <v>1560</v>
      </c>
      <c r="F28" s="44"/>
      <c r="G28" s="21" t="s">
        <v>824</v>
      </c>
      <c r="H28" s="45"/>
      <c r="I28" s="38" t="s">
        <v>829</v>
      </c>
      <c r="J28" s="45"/>
      <c r="K28" s="97"/>
      <c r="L28" s="98"/>
      <c r="M28" s="98"/>
      <c r="N28" s="98"/>
      <c r="O28" s="62"/>
      <c r="P28" s="63"/>
      <c r="Q28" s="100"/>
      <c r="R28" s="62"/>
      <c r="S28" s="62"/>
      <c r="T28" s="62"/>
      <c r="U28" s="63"/>
      <c r="V28" s="30"/>
    </row>
    <row r="29" spans="1:27" s="31" customFormat="1" ht="10.5" customHeight="1" x14ac:dyDescent="0.15">
      <c r="A29" s="42"/>
      <c r="B29" s="50"/>
      <c r="C29" s="50"/>
      <c r="D29" s="51"/>
      <c r="E29" s="19" t="s">
        <v>806</v>
      </c>
      <c r="F29" s="44"/>
      <c r="G29" s="21" t="s">
        <v>1616</v>
      </c>
      <c r="H29" s="45"/>
      <c r="I29" s="45"/>
      <c r="J29" s="45"/>
      <c r="K29" s="97"/>
      <c r="L29" s="98"/>
      <c r="M29" s="98"/>
      <c r="N29" s="98"/>
      <c r="O29" s="98"/>
      <c r="P29" s="98"/>
      <c r="Q29" s="62"/>
      <c r="R29" s="62"/>
      <c r="S29" s="62"/>
      <c r="T29" s="62"/>
      <c r="U29" s="63"/>
      <c r="V29" s="30"/>
    </row>
    <row r="30" spans="1:27" s="31" customFormat="1" ht="72" customHeight="1" x14ac:dyDescent="0.15">
      <c r="A30" s="24" t="s">
        <v>830</v>
      </c>
      <c r="B30" s="32"/>
      <c r="C30" s="87"/>
      <c r="D30" s="87"/>
      <c r="E30" s="87"/>
      <c r="F30" s="87"/>
      <c r="G30" s="87"/>
      <c r="H30" s="87"/>
      <c r="I30" s="87"/>
      <c r="J30" s="87"/>
      <c r="K30" s="87"/>
      <c r="L30" s="87"/>
      <c r="M30" s="87"/>
      <c r="N30" s="87"/>
      <c r="O30" s="87"/>
      <c r="P30" s="87"/>
      <c r="Q30" s="87"/>
      <c r="R30" s="87"/>
      <c r="S30" s="87"/>
      <c r="T30" s="87"/>
      <c r="U30" s="88"/>
      <c r="V30" s="30"/>
    </row>
    <row r="31" spans="1:27" s="31" customFormat="1" ht="10.5" customHeight="1" x14ac:dyDescent="0.15">
      <c r="A31" s="19" t="s">
        <v>792</v>
      </c>
      <c r="B31" s="19" t="s">
        <v>792</v>
      </c>
      <c r="C31" s="45"/>
      <c r="D31" s="19" t="s">
        <v>792</v>
      </c>
      <c r="E31" s="45"/>
      <c r="F31" s="45"/>
      <c r="G31" s="45"/>
      <c r="H31" s="19" t="s">
        <v>792</v>
      </c>
      <c r="I31" s="45"/>
      <c r="J31" s="44"/>
      <c r="K31" s="45"/>
      <c r="L31" s="21" t="s">
        <v>831</v>
      </c>
      <c r="M31" s="45"/>
      <c r="N31" s="45"/>
      <c r="O31" s="45"/>
      <c r="P31" s="45"/>
      <c r="Q31" s="45"/>
      <c r="R31" s="78"/>
      <c r="S31" s="79"/>
      <c r="T31" s="79"/>
      <c r="U31" s="80"/>
      <c r="V31" s="30"/>
    </row>
    <row r="32" spans="1:27" s="31" customFormat="1" ht="10.5" customHeight="1" x14ac:dyDescent="0.15">
      <c r="A32" s="19" t="s">
        <v>792</v>
      </c>
      <c r="B32" s="19" t="s">
        <v>792</v>
      </c>
      <c r="C32" s="45"/>
      <c r="D32" s="19" t="s">
        <v>792</v>
      </c>
      <c r="E32" s="45"/>
      <c r="F32" s="45"/>
      <c r="G32" s="45"/>
      <c r="H32" s="19" t="s">
        <v>792</v>
      </c>
      <c r="I32" s="46"/>
      <c r="J32" s="47"/>
      <c r="K32" s="48"/>
      <c r="L32" s="48"/>
      <c r="M32" s="48"/>
      <c r="N32" s="48"/>
      <c r="O32" s="48"/>
      <c r="P32" s="48"/>
      <c r="Q32" s="48"/>
      <c r="R32" s="81"/>
      <c r="S32" s="82"/>
      <c r="T32" s="82"/>
      <c r="U32" s="83"/>
      <c r="V32" s="30"/>
    </row>
    <row r="33" spans="1:22" s="31" customFormat="1" ht="10.5" customHeight="1" x14ac:dyDescent="0.15">
      <c r="A33" s="19" t="s">
        <v>792</v>
      </c>
      <c r="B33" s="19" t="s">
        <v>792</v>
      </c>
      <c r="C33" s="45"/>
      <c r="D33" s="19" t="s">
        <v>792</v>
      </c>
      <c r="E33" s="45"/>
      <c r="F33" s="45"/>
      <c r="G33" s="45"/>
      <c r="H33" s="19" t="s">
        <v>792</v>
      </c>
      <c r="I33" s="46"/>
      <c r="J33" s="48"/>
      <c r="K33" s="48"/>
      <c r="L33" s="25" t="s">
        <v>1543</v>
      </c>
      <c r="M33" s="48"/>
      <c r="N33" s="48"/>
      <c r="O33" s="48"/>
      <c r="P33" s="48"/>
      <c r="Q33" s="48"/>
      <c r="R33" s="81"/>
      <c r="S33" s="82"/>
      <c r="T33" s="82"/>
      <c r="U33" s="83"/>
      <c r="V33" s="30"/>
    </row>
    <row r="34" spans="1:22" s="31" customFormat="1" ht="10.5" customHeight="1" x14ac:dyDescent="0.15">
      <c r="A34" s="19" t="s">
        <v>792</v>
      </c>
      <c r="B34" s="19" t="s">
        <v>792</v>
      </c>
      <c r="C34" s="45"/>
      <c r="D34" s="19" t="s">
        <v>792</v>
      </c>
      <c r="E34" s="45"/>
      <c r="F34" s="45"/>
      <c r="G34" s="45"/>
      <c r="H34" s="19" t="s">
        <v>792</v>
      </c>
      <c r="I34" s="46"/>
      <c r="J34" s="47"/>
      <c r="K34" s="48"/>
      <c r="L34" s="48"/>
      <c r="M34" s="48"/>
      <c r="N34" s="48"/>
      <c r="O34" s="48"/>
      <c r="P34" s="48"/>
      <c r="Q34" s="48"/>
      <c r="R34" s="84"/>
      <c r="S34" s="85"/>
      <c r="T34" s="85"/>
      <c r="U34" s="86"/>
      <c r="V34" s="30"/>
    </row>
    <row r="35" spans="1:22" s="31" customFormat="1" ht="10.5" customHeight="1" x14ac:dyDescent="0.15">
      <c r="A35" s="19" t="s">
        <v>792</v>
      </c>
      <c r="B35" s="19" t="s">
        <v>792</v>
      </c>
      <c r="C35" s="45"/>
      <c r="D35" s="19" t="s">
        <v>792</v>
      </c>
      <c r="E35" s="45"/>
      <c r="F35" s="45"/>
      <c r="G35" s="45"/>
      <c r="H35" s="19" t="s">
        <v>792</v>
      </c>
      <c r="I35" s="46"/>
      <c r="J35" s="47"/>
      <c r="K35" s="48"/>
      <c r="L35" s="48"/>
      <c r="M35" s="48"/>
      <c r="N35" s="48"/>
      <c r="O35" s="48"/>
      <c r="P35" s="48"/>
      <c r="Q35" s="48"/>
      <c r="R35" s="22" t="s">
        <v>832</v>
      </c>
      <c r="S35" s="37">
        <v>1</v>
      </c>
      <c r="T35" s="37" t="s">
        <v>833</v>
      </c>
      <c r="U35" s="33">
        <v>1</v>
      </c>
      <c r="V35" s="30"/>
    </row>
    <row r="36" spans="1:22" s="31" customFormat="1" ht="10.5" customHeight="1" x14ac:dyDescent="0.15">
      <c r="A36" s="22" t="s">
        <v>834</v>
      </c>
      <c r="B36" s="22" t="s">
        <v>835</v>
      </c>
      <c r="C36" s="35"/>
      <c r="D36" s="22" t="s">
        <v>836</v>
      </c>
      <c r="E36" s="35"/>
      <c r="F36" s="35"/>
      <c r="G36" s="35"/>
      <c r="H36" s="22" t="s">
        <v>837</v>
      </c>
      <c r="I36" s="35"/>
      <c r="J36" s="22" t="s">
        <v>838</v>
      </c>
      <c r="K36" s="35"/>
      <c r="L36" s="37"/>
      <c r="M36" s="22" t="s">
        <v>839</v>
      </c>
      <c r="N36" s="35"/>
      <c r="O36" s="35"/>
      <c r="P36" s="43" t="s">
        <v>792</v>
      </c>
      <c r="Q36" s="35"/>
      <c r="R36" s="35"/>
      <c r="S36" s="35"/>
      <c r="T36" s="35"/>
      <c r="U36" s="34" t="s">
        <v>840</v>
      </c>
      <c r="V36" s="30"/>
    </row>
    <row r="37" spans="1:22" ht="1.25" customHeight="1" x14ac:dyDescent="0.15">
      <c r="A37" s="17"/>
      <c r="B37" s="16"/>
      <c r="C37" s="17"/>
      <c r="D37" s="17"/>
      <c r="E37" s="17"/>
      <c r="F37" s="17"/>
      <c r="G37" s="17"/>
      <c r="H37" s="17"/>
      <c r="I37" s="17"/>
      <c r="J37" s="17"/>
      <c r="K37" s="17"/>
      <c r="L37" s="17"/>
      <c r="M37" s="17"/>
      <c r="N37" s="17"/>
      <c r="O37" s="17"/>
      <c r="P37" s="17"/>
      <c r="Q37" s="17"/>
      <c r="R37" s="17"/>
      <c r="S37" s="17"/>
      <c r="T37" s="17"/>
      <c r="U37" s="17"/>
    </row>
  </sheetData>
  <mergeCells count="61">
    <mergeCell ref="Q28:U28"/>
    <mergeCell ref="Q29:U29"/>
    <mergeCell ref="O28:P28"/>
    <mergeCell ref="K29:P29"/>
    <mergeCell ref="K8:N8"/>
    <mergeCell ref="O8:P8"/>
    <mergeCell ref="K24:N24"/>
    <mergeCell ref="O24:P24"/>
    <mergeCell ref="K27:U27"/>
    <mergeCell ref="K11:U11"/>
    <mergeCell ref="Q19:U19"/>
    <mergeCell ref="Q13:U13"/>
    <mergeCell ref="K16:N16"/>
    <mergeCell ref="O16:P16"/>
    <mergeCell ref="O25:P25"/>
    <mergeCell ref="Q25:U25"/>
    <mergeCell ref="R31:U34"/>
    <mergeCell ref="C30:U30"/>
    <mergeCell ref="K6:U6"/>
    <mergeCell ref="K7:U7"/>
    <mergeCell ref="Q8:U8"/>
    <mergeCell ref="K9:U9"/>
    <mergeCell ref="K13:P13"/>
    <mergeCell ref="Q14:S14"/>
    <mergeCell ref="K14:N14"/>
    <mergeCell ref="Q22:U22"/>
    <mergeCell ref="Q15:U15"/>
    <mergeCell ref="Q17:U17"/>
    <mergeCell ref="K25:N25"/>
    <mergeCell ref="K26:U26"/>
    <mergeCell ref="K28:N28"/>
    <mergeCell ref="K10:U10"/>
    <mergeCell ref="A2:U2"/>
    <mergeCell ref="K22:N22"/>
    <mergeCell ref="O22:P22"/>
    <mergeCell ref="K23:N23"/>
    <mergeCell ref="O23:P23"/>
    <mergeCell ref="Q23:U23"/>
    <mergeCell ref="O20:P20"/>
    <mergeCell ref="Q5:U5"/>
    <mergeCell ref="K5:P5"/>
    <mergeCell ref="K12:U12"/>
    <mergeCell ref="O14:P14"/>
    <mergeCell ref="T14:U14"/>
    <mergeCell ref="K18:N18"/>
    <mergeCell ref="O18:P18"/>
    <mergeCell ref="K20:N20"/>
    <mergeCell ref="Q16:S16"/>
    <mergeCell ref="Q24:U24"/>
    <mergeCell ref="K19:P19"/>
    <mergeCell ref="K17:P17"/>
    <mergeCell ref="K15:P15"/>
    <mergeCell ref="A3:U3"/>
    <mergeCell ref="T16:U16"/>
    <mergeCell ref="Q18:S18"/>
    <mergeCell ref="T18:U18"/>
    <mergeCell ref="Q21:U21"/>
    <mergeCell ref="Q20:S20"/>
    <mergeCell ref="T20:U20"/>
    <mergeCell ref="K21:N21"/>
    <mergeCell ref="O21:P21"/>
  </mergeCells>
  <phoneticPr fontId="0" type="noConversion"/>
  <pageMargins left="0.75" right="0.75" top="1" bottom="1" header="0.5" footer="0.5"/>
  <pageSetup paperSize="9" scale="97"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24" r:id="rId4" name="dd_pd_press_base_uid_001">
              <controlPr defaultSize="0" print="0" autoFill="0" autoPict="0" macro="[0]!DWChange">
                <anchor moveWithCells="1">
                  <from>
                    <xdr:col>14</xdr:col>
                    <xdr:colOff>12700</xdr:colOff>
                    <xdr:row>13</xdr:row>
                    <xdr:rowOff>0</xdr:rowOff>
                  </from>
                  <to>
                    <xdr:col>16</xdr:col>
                    <xdr:colOff>0</xdr:colOff>
                    <xdr:row>14</xdr:row>
                    <xdr:rowOff>0</xdr:rowOff>
                  </to>
                </anchor>
              </controlPr>
            </control>
          </mc:Choice>
        </mc:AlternateContent>
        <mc:AlternateContent xmlns:mc="http://schemas.openxmlformats.org/markup-compatibility/2006">
          <mc:Choice Requires="x14">
            <control shapeId="4128" r:id="rId5" name="dd_pd_press_base_uid_001">
              <controlPr defaultSize="0" print="0" autoFill="0" autoPict="0" macro="[0]!DWChange">
                <anchor moveWithCells="1">
                  <from>
                    <xdr:col>18</xdr:col>
                    <xdr:colOff>317500</xdr:colOff>
                    <xdr:row>13</xdr:row>
                    <xdr:rowOff>0</xdr:rowOff>
                  </from>
                  <to>
                    <xdr:col>20</xdr:col>
                    <xdr:colOff>457200</xdr:colOff>
                    <xdr:row>14</xdr:row>
                    <xdr:rowOff>0</xdr:rowOff>
                  </to>
                </anchor>
              </controlPr>
            </control>
          </mc:Choice>
        </mc:AlternateContent>
        <mc:AlternateContent xmlns:mc="http://schemas.openxmlformats.org/markup-compatibility/2006">
          <mc:Choice Requires="x14">
            <control shapeId="4129" r:id="rId6" name="dd_pd_press_base_uid_001">
              <controlPr defaultSize="0" print="0" autoFill="0" autoPict="0" macro="[0]!DWChange">
                <anchor moveWithCells="1">
                  <from>
                    <xdr:col>15</xdr:col>
                    <xdr:colOff>546100</xdr:colOff>
                    <xdr:row>14</xdr:row>
                    <xdr:rowOff>0</xdr:rowOff>
                  </from>
                  <to>
                    <xdr:col>20</xdr:col>
                    <xdr:colOff>457200</xdr:colOff>
                    <xdr:row>15</xdr:row>
                    <xdr:rowOff>0</xdr:rowOff>
                  </to>
                </anchor>
              </controlPr>
            </control>
          </mc:Choice>
        </mc:AlternateContent>
        <mc:AlternateContent xmlns:mc="http://schemas.openxmlformats.org/markup-compatibility/2006">
          <mc:Choice Requires="x14">
            <control shapeId="4140" r:id="rId7" name="dd_pd_press_base_uid_001">
              <controlPr defaultSize="0" print="0" autoFill="0" autoPict="0" macro="[0]!DWChange">
                <anchor moveWithCells="1">
                  <from>
                    <xdr:col>14</xdr:col>
                    <xdr:colOff>12700</xdr:colOff>
                    <xdr:row>19</xdr:row>
                    <xdr:rowOff>0</xdr:rowOff>
                  </from>
                  <to>
                    <xdr:col>16</xdr:col>
                    <xdr:colOff>0</xdr:colOff>
                    <xdr:row>20</xdr:row>
                    <xdr:rowOff>0</xdr:rowOff>
                  </to>
                </anchor>
              </controlPr>
            </control>
          </mc:Choice>
        </mc:AlternateContent>
        <mc:AlternateContent xmlns:mc="http://schemas.openxmlformats.org/markup-compatibility/2006">
          <mc:Choice Requires="x14">
            <control shapeId="4144" r:id="rId8" name="Drop Down 48">
              <controlPr defaultSize="0" print="0" autoFill="0" autoPict="0" macro="[0]!DWChange">
                <anchor moveWithCells="1">
                  <from>
                    <xdr:col>14</xdr:col>
                    <xdr:colOff>12700</xdr:colOff>
                    <xdr:row>15</xdr:row>
                    <xdr:rowOff>0</xdr:rowOff>
                  </from>
                  <to>
                    <xdr:col>16</xdr:col>
                    <xdr:colOff>0</xdr:colOff>
                    <xdr:row>16</xdr:row>
                    <xdr:rowOff>0</xdr:rowOff>
                  </to>
                </anchor>
              </controlPr>
            </control>
          </mc:Choice>
        </mc:AlternateContent>
        <mc:AlternateContent xmlns:mc="http://schemas.openxmlformats.org/markup-compatibility/2006">
          <mc:Choice Requires="x14">
            <control shapeId="4145" r:id="rId9" name="Drop Down 49">
              <controlPr defaultSize="0" print="0" autoFill="0" autoPict="0" macro="[0]!DWChange">
                <anchor moveWithCells="1">
                  <from>
                    <xdr:col>15</xdr:col>
                    <xdr:colOff>546100</xdr:colOff>
                    <xdr:row>16</xdr:row>
                    <xdr:rowOff>0</xdr:rowOff>
                  </from>
                  <to>
                    <xdr:col>20</xdr:col>
                    <xdr:colOff>457200</xdr:colOff>
                    <xdr:row>17</xdr:row>
                    <xdr:rowOff>0</xdr:rowOff>
                  </to>
                </anchor>
              </controlPr>
            </control>
          </mc:Choice>
        </mc:AlternateContent>
        <mc:AlternateContent xmlns:mc="http://schemas.openxmlformats.org/markup-compatibility/2006">
          <mc:Choice Requires="x14">
            <control shapeId="4146" r:id="rId10" name="Drop Down 50">
              <controlPr defaultSize="0" print="0" autoFill="0" autoPict="0" macro="[0]!DWChange">
                <anchor moveWithCells="1">
                  <from>
                    <xdr:col>18</xdr:col>
                    <xdr:colOff>317500</xdr:colOff>
                    <xdr:row>15</xdr:row>
                    <xdr:rowOff>0</xdr:rowOff>
                  </from>
                  <to>
                    <xdr:col>20</xdr:col>
                    <xdr:colOff>457200</xdr:colOff>
                    <xdr:row>16</xdr:row>
                    <xdr:rowOff>0</xdr:rowOff>
                  </to>
                </anchor>
              </controlPr>
            </control>
          </mc:Choice>
        </mc:AlternateContent>
        <mc:AlternateContent xmlns:mc="http://schemas.openxmlformats.org/markup-compatibility/2006">
          <mc:Choice Requires="x14">
            <control shapeId="4147" r:id="rId11" name="Drop Down 51">
              <controlPr defaultSize="0" print="0" autoFill="0" autoPict="0" macro="[0]!DWChange">
                <anchor moveWithCells="1">
                  <from>
                    <xdr:col>14</xdr:col>
                    <xdr:colOff>12700</xdr:colOff>
                    <xdr:row>17</xdr:row>
                    <xdr:rowOff>0</xdr:rowOff>
                  </from>
                  <to>
                    <xdr:col>16</xdr:col>
                    <xdr:colOff>0</xdr:colOff>
                    <xdr:row>18</xdr:row>
                    <xdr:rowOff>0</xdr:rowOff>
                  </to>
                </anchor>
              </controlPr>
            </control>
          </mc:Choice>
        </mc:AlternateContent>
        <mc:AlternateContent xmlns:mc="http://schemas.openxmlformats.org/markup-compatibility/2006">
          <mc:Choice Requires="x14">
            <control shapeId="4148" r:id="rId12" name="Drop Down 52">
              <controlPr defaultSize="0" print="0" autoFill="0" autoPict="0" macro="[0]!DWChange">
                <anchor moveWithCells="1">
                  <from>
                    <xdr:col>18</xdr:col>
                    <xdr:colOff>317500</xdr:colOff>
                    <xdr:row>17</xdr:row>
                    <xdr:rowOff>0</xdr:rowOff>
                  </from>
                  <to>
                    <xdr:col>20</xdr:col>
                    <xdr:colOff>457200</xdr:colOff>
                    <xdr:row>18</xdr:row>
                    <xdr:rowOff>0</xdr:rowOff>
                  </to>
                </anchor>
              </controlPr>
            </control>
          </mc:Choice>
        </mc:AlternateContent>
        <mc:AlternateContent xmlns:mc="http://schemas.openxmlformats.org/markup-compatibility/2006">
          <mc:Choice Requires="x14">
            <control shapeId="4149" r:id="rId13" name="Drop Down 53">
              <controlPr defaultSize="0" print="0" autoFill="0" autoPict="0" macro="[0]!DWChange">
                <anchor moveWithCells="1">
                  <from>
                    <xdr:col>16</xdr:col>
                    <xdr:colOff>0</xdr:colOff>
                    <xdr:row>18</xdr:row>
                    <xdr:rowOff>0</xdr:rowOff>
                  </from>
                  <to>
                    <xdr:col>20</xdr:col>
                    <xdr:colOff>457200</xdr:colOff>
                    <xdr:row>19</xdr:row>
                    <xdr:rowOff>0</xdr:rowOff>
                  </to>
                </anchor>
              </controlPr>
            </control>
          </mc:Choice>
        </mc:AlternateContent>
        <mc:AlternateContent xmlns:mc="http://schemas.openxmlformats.org/markup-compatibility/2006">
          <mc:Choice Requires="x14">
            <control shapeId="4150" r:id="rId14" name="Drop Down 54">
              <controlPr defaultSize="0" print="0" autoFill="0" autoPict="0" macro="[0]!DWChange">
                <anchor moveWithCells="1">
                  <from>
                    <xdr:col>16</xdr:col>
                    <xdr:colOff>0</xdr:colOff>
                    <xdr:row>12</xdr:row>
                    <xdr:rowOff>0</xdr:rowOff>
                  </from>
                  <to>
                    <xdr:col>20</xdr:col>
                    <xdr:colOff>457200</xdr:colOff>
                    <xdr:row>13</xdr:row>
                    <xdr:rowOff>0</xdr:rowOff>
                  </to>
                </anchor>
              </controlPr>
            </control>
          </mc:Choice>
        </mc:AlternateContent>
        <mc:AlternateContent xmlns:mc="http://schemas.openxmlformats.org/markup-compatibility/2006">
          <mc:Choice Requires="x14">
            <control shapeId="4151" r:id="rId15" name="Drop Down 55">
              <controlPr defaultSize="0" print="0" autoFill="0" autoPict="0" macro="[0]!DWChange">
                <anchor moveWithCells="1">
                  <from>
                    <xdr:col>14</xdr:col>
                    <xdr:colOff>12700</xdr:colOff>
                    <xdr:row>20</xdr:row>
                    <xdr:rowOff>0</xdr:rowOff>
                  </from>
                  <to>
                    <xdr:col>16</xdr:col>
                    <xdr:colOff>0</xdr:colOff>
                    <xdr:row>21</xdr:row>
                    <xdr:rowOff>0</xdr:rowOff>
                  </to>
                </anchor>
              </controlPr>
            </control>
          </mc:Choice>
        </mc:AlternateContent>
        <mc:AlternateContent xmlns:mc="http://schemas.openxmlformats.org/markup-compatibility/2006">
          <mc:Choice Requires="x14">
            <control shapeId="4152" r:id="rId16" name="Drop Down 56">
              <controlPr defaultSize="0" print="0" autoFill="0" autoPict="0" macro="[0]!DWChange">
                <anchor moveWithCells="1">
                  <from>
                    <xdr:col>9</xdr:col>
                    <xdr:colOff>152400</xdr:colOff>
                    <xdr:row>21</xdr:row>
                    <xdr:rowOff>0</xdr:rowOff>
                  </from>
                  <to>
                    <xdr:col>20</xdr:col>
                    <xdr:colOff>457200</xdr:colOff>
                    <xdr:row>22</xdr:row>
                    <xdr:rowOff>0</xdr:rowOff>
                  </to>
                </anchor>
              </controlPr>
            </control>
          </mc:Choice>
        </mc:AlternateContent>
        <mc:AlternateContent xmlns:mc="http://schemas.openxmlformats.org/markup-compatibility/2006">
          <mc:Choice Requires="x14">
            <control shapeId="4153" r:id="rId17" name="Drop Down 57">
              <controlPr defaultSize="0" print="0" autoFill="0" autoPict="0" macro="[0]!DWChange">
                <anchor moveWithCells="1">
                  <from>
                    <xdr:col>14</xdr:col>
                    <xdr:colOff>12700</xdr:colOff>
                    <xdr:row>22</xdr:row>
                    <xdr:rowOff>0</xdr:rowOff>
                  </from>
                  <to>
                    <xdr:col>16</xdr:col>
                    <xdr:colOff>0</xdr:colOff>
                    <xdr:row>23</xdr:row>
                    <xdr:rowOff>0</xdr:rowOff>
                  </to>
                </anchor>
              </controlPr>
            </control>
          </mc:Choice>
        </mc:AlternateContent>
        <mc:AlternateContent xmlns:mc="http://schemas.openxmlformats.org/markup-compatibility/2006">
          <mc:Choice Requires="x14">
            <control shapeId="4154" r:id="rId18" name="Drop Down 58">
              <controlPr defaultSize="0" print="0" autoFill="0" autoPict="0" macro="[0]!DWChange">
                <anchor moveWithCells="1">
                  <from>
                    <xdr:col>18</xdr:col>
                    <xdr:colOff>317500</xdr:colOff>
                    <xdr:row>19</xdr:row>
                    <xdr:rowOff>0</xdr:rowOff>
                  </from>
                  <to>
                    <xdr:col>20</xdr:col>
                    <xdr:colOff>457200</xdr:colOff>
                    <xdr:row>20</xdr:row>
                    <xdr:rowOff>0</xdr:rowOff>
                  </to>
                </anchor>
              </controlPr>
            </control>
          </mc:Choice>
        </mc:AlternateContent>
        <mc:AlternateContent xmlns:mc="http://schemas.openxmlformats.org/markup-compatibility/2006">
          <mc:Choice Requires="x14">
            <control shapeId="4156" r:id="rId19" name="Drop Down 60">
              <controlPr defaultSize="0" print="0" autoFill="0" autoPict="0" macro="[0]!DWChange">
                <anchor moveWithCells="1">
                  <from>
                    <xdr:col>16</xdr:col>
                    <xdr:colOff>0</xdr:colOff>
                    <xdr:row>28</xdr:row>
                    <xdr:rowOff>0</xdr:rowOff>
                  </from>
                  <to>
                    <xdr:col>20</xdr:col>
                    <xdr:colOff>457200</xdr:colOff>
                    <xdr:row>29</xdr:row>
                    <xdr:rowOff>0</xdr:rowOff>
                  </to>
                </anchor>
              </controlPr>
            </control>
          </mc:Choice>
        </mc:AlternateContent>
        <mc:AlternateContent xmlns:mc="http://schemas.openxmlformats.org/markup-compatibility/2006">
          <mc:Choice Requires="x14">
            <control shapeId="4157" r:id="rId20" name="Drop Down 61">
              <controlPr defaultSize="0" print="0" autoFill="0" autoPict="0" macro="[0]!DWChange">
                <anchor moveWithCells="1">
                  <from>
                    <xdr:col>14</xdr:col>
                    <xdr:colOff>12700</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4158" r:id="rId21" name="Drop Down 62">
              <controlPr defaultSize="0" print="0" autoFill="0" autoPict="0" macro="[0]!DWChange">
                <anchor moveWithCells="1">
                  <from>
                    <xdr:col>14</xdr:col>
                    <xdr:colOff>12700</xdr:colOff>
                    <xdr:row>7</xdr:row>
                    <xdr:rowOff>0</xdr:rowOff>
                  </from>
                  <to>
                    <xdr:col>16</xdr:col>
                    <xdr:colOff>0</xdr:colOff>
                    <xdr:row>8</xdr:row>
                    <xdr:rowOff>0</xdr:rowOff>
                  </to>
                </anchor>
              </controlPr>
            </control>
          </mc:Choice>
        </mc:AlternateContent>
        <mc:AlternateContent xmlns:mc="http://schemas.openxmlformats.org/markup-compatibility/2006">
          <mc:Choice Requires="x14">
            <control shapeId="4159" r:id="rId22" name="Drop Down 63">
              <controlPr defaultSize="0" print="0" autoFill="0" autoPict="0" macro="[0]!DWChange">
                <anchor moveWithCells="1">
                  <from>
                    <xdr:col>9</xdr:col>
                    <xdr:colOff>152400</xdr:colOff>
                    <xdr:row>25</xdr:row>
                    <xdr:rowOff>0</xdr:rowOff>
                  </from>
                  <to>
                    <xdr:col>20</xdr:col>
                    <xdr:colOff>457200</xdr:colOff>
                    <xdr:row>26</xdr:row>
                    <xdr:rowOff>0</xdr:rowOff>
                  </to>
                </anchor>
              </controlPr>
            </control>
          </mc:Choice>
        </mc:AlternateContent>
        <mc:AlternateContent xmlns:mc="http://schemas.openxmlformats.org/markup-compatibility/2006">
          <mc:Choice Requires="x14">
            <control shapeId="4160" r:id="rId23" name="Drop Down 64">
              <controlPr defaultSize="0" print="0" autoFill="0" autoPict="0" macro="[0]!DWChange">
                <anchor moveWithCells="1">
                  <from>
                    <xdr:col>14</xdr:col>
                    <xdr:colOff>12700</xdr:colOff>
                    <xdr:row>23</xdr:row>
                    <xdr:rowOff>0</xdr:rowOff>
                  </from>
                  <to>
                    <xdr:col>16</xdr:col>
                    <xdr:colOff>0</xdr:colOff>
                    <xdr:row>24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Database"/>
  <dimension ref="A1:C291"/>
  <sheetViews>
    <sheetView workbookViewId="0">
      <selection activeCell="A5" sqref="A5"/>
    </sheetView>
  </sheetViews>
  <sheetFormatPr baseColWidth="10" defaultColWidth="8.83203125" defaultRowHeight="13" x14ac:dyDescent="0.15"/>
  <cols>
    <col min="1" max="1" width="28.83203125" customWidth="1"/>
  </cols>
  <sheetData>
    <row r="1" spans="1:3" x14ac:dyDescent="0.15">
      <c r="A1" t="s">
        <v>60</v>
      </c>
    </row>
    <row r="2" spans="1:3" x14ac:dyDescent="0.15">
      <c r="A2" t="s">
        <v>55</v>
      </c>
      <c r="B2">
        <v>1</v>
      </c>
    </row>
    <row r="3" spans="1:3" x14ac:dyDescent="0.15">
      <c r="A3" t="s">
        <v>59</v>
      </c>
      <c r="B3">
        <v>1</v>
      </c>
    </row>
    <row r="4" spans="1:3" x14ac:dyDescent="0.15">
      <c r="A4" t="s">
        <v>73</v>
      </c>
      <c r="B4">
        <v>292</v>
      </c>
    </row>
    <row r="10" spans="1:3" x14ac:dyDescent="0.15">
      <c r="A10" t="s">
        <v>53</v>
      </c>
      <c r="C10" t="s">
        <v>801</v>
      </c>
    </row>
    <row r="11" spans="1:3" x14ac:dyDescent="0.15">
      <c r="A11" t="s">
        <v>56</v>
      </c>
    </row>
    <row r="12" spans="1:3" x14ac:dyDescent="0.15">
      <c r="A12" t="s">
        <v>57</v>
      </c>
    </row>
    <row r="20" spans="1:2" x14ac:dyDescent="0.15">
      <c r="A20" t="s">
        <v>58</v>
      </c>
      <c r="B20">
        <v>1</v>
      </c>
    </row>
    <row r="21" spans="1:2" x14ac:dyDescent="0.15">
      <c r="A21" t="s">
        <v>61</v>
      </c>
      <c r="B21">
        <v>292</v>
      </c>
    </row>
    <row r="22" spans="1:2" x14ac:dyDescent="0.15">
      <c r="A22" t="s">
        <v>62</v>
      </c>
    </row>
    <row r="23" spans="1:2" x14ac:dyDescent="0.15">
      <c r="A23" t="s">
        <v>63</v>
      </c>
    </row>
    <row r="24" spans="1:2" x14ac:dyDescent="0.15">
      <c r="A24" t="s">
        <v>64</v>
      </c>
    </row>
    <row r="25" spans="1:2" x14ac:dyDescent="0.15">
      <c r="A25" t="s">
        <v>65</v>
      </c>
    </row>
    <row r="26" spans="1:2" x14ac:dyDescent="0.15">
      <c r="A26" t="s">
        <v>66</v>
      </c>
    </row>
    <row r="27" spans="1:2" x14ac:dyDescent="0.15">
      <c r="A27" t="s">
        <v>67</v>
      </c>
    </row>
    <row r="28" spans="1:2" x14ac:dyDescent="0.15">
      <c r="A28" t="s">
        <v>68</v>
      </c>
    </row>
    <row r="29" spans="1:2" x14ac:dyDescent="0.15">
      <c r="A29" t="s">
        <v>69</v>
      </c>
    </row>
    <row r="30" spans="1:2" x14ac:dyDescent="0.15">
      <c r="A30" t="s">
        <v>70</v>
      </c>
    </row>
    <row r="101" spans="1:3" x14ac:dyDescent="0.15">
      <c r="A101" s="15" t="s">
        <v>541</v>
      </c>
      <c r="B101" s="15" t="s">
        <v>787</v>
      </c>
      <c r="C101" s="15" t="s">
        <v>792</v>
      </c>
    </row>
    <row r="102" spans="1:3" x14ac:dyDescent="0.15">
      <c r="A102" s="15" t="s">
        <v>542</v>
      </c>
      <c r="B102" s="15" t="s">
        <v>787</v>
      </c>
      <c r="C102" s="15" t="s">
        <v>515</v>
      </c>
    </row>
    <row r="103" spans="1:3" x14ac:dyDescent="0.15">
      <c r="A103" s="15" t="s">
        <v>543</v>
      </c>
      <c r="B103" s="15" t="s">
        <v>787</v>
      </c>
      <c r="C103" s="15" t="s">
        <v>793</v>
      </c>
    </row>
    <row r="104" spans="1:3" x14ac:dyDescent="0.15">
      <c r="A104" s="15" t="s">
        <v>544</v>
      </c>
      <c r="B104" s="15" t="s">
        <v>787</v>
      </c>
      <c r="C104" s="15" t="s">
        <v>794</v>
      </c>
    </row>
    <row r="105" spans="1:3" x14ac:dyDescent="0.15">
      <c r="A105" s="15" t="s">
        <v>545</v>
      </c>
      <c r="B105" s="15" t="s">
        <v>787</v>
      </c>
      <c r="C105" s="15" t="s">
        <v>795</v>
      </c>
    </row>
    <row r="106" spans="1:3" x14ac:dyDescent="0.15">
      <c r="A106" s="15" t="s">
        <v>546</v>
      </c>
      <c r="B106" s="15" t="s">
        <v>787</v>
      </c>
      <c r="C106" s="15" t="s">
        <v>796</v>
      </c>
    </row>
    <row r="107" spans="1:3" x14ac:dyDescent="0.15">
      <c r="A107" s="15" t="s">
        <v>547</v>
      </c>
      <c r="B107" s="15" t="s">
        <v>787</v>
      </c>
      <c r="C107" s="15" t="s">
        <v>485</v>
      </c>
    </row>
    <row r="108" spans="1:3" x14ac:dyDescent="0.15">
      <c r="A108" s="15" t="s">
        <v>548</v>
      </c>
      <c r="B108" s="15" t="s">
        <v>787</v>
      </c>
      <c r="C108" s="15" t="s">
        <v>515</v>
      </c>
    </row>
    <row r="109" spans="1:3" x14ac:dyDescent="0.15">
      <c r="A109" s="15" t="s">
        <v>549</v>
      </c>
      <c r="B109" s="15" t="s">
        <v>787</v>
      </c>
      <c r="C109" s="15" t="s">
        <v>515</v>
      </c>
    </row>
    <row r="110" spans="1:3" x14ac:dyDescent="0.15">
      <c r="A110" s="15" t="s">
        <v>550</v>
      </c>
      <c r="B110" s="15" t="s">
        <v>787</v>
      </c>
      <c r="C110" s="15" t="s">
        <v>515</v>
      </c>
    </row>
    <row r="111" spans="1:3" x14ac:dyDescent="0.15">
      <c r="A111" s="15" t="s">
        <v>551</v>
      </c>
      <c r="B111" s="15" t="s">
        <v>787</v>
      </c>
      <c r="C111" s="15" t="s">
        <v>485</v>
      </c>
    </row>
    <row r="112" spans="1:3" x14ac:dyDescent="0.15">
      <c r="A112" s="15" t="s">
        <v>552</v>
      </c>
      <c r="B112" s="15" t="s">
        <v>787</v>
      </c>
      <c r="C112" s="15" t="s">
        <v>485</v>
      </c>
    </row>
    <row r="113" spans="1:3" x14ac:dyDescent="0.15">
      <c r="A113" s="15" t="s">
        <v>553</v>
      </c>
      <c r="B113" s="15" t="s">
        <v>787</v>
      </c>
      <c r="C113" s="15" t="s">
        <v>797</v>
      </c>
    </row>
    <row r="114" spans="1:3" x14ac:dyDescent="0.15">
      <c r="A114" s="15" t="s">
        <v>554</v>
      </c>
      <c r="B114" s="15" t="s">
        <v>787</v>
      </c>
      <c r="C114" s="15" t="s">
        <v>798</v>
      </c>
    </row>
    <row r="115" spans="1:3" x14ac:dyDescent="0.15">
      <c r="A115" s="15" t="s">
        <v>555</v>
      </c>
      <c r="B115" s="15" t="s">
        <v>787</v>
      </c>
      <c r="C115" s="15" t="s">
        <v>799</v>
      </c>
    </row>
    <row r="116" spans="1:3" x14ac:dyDescent="0.15">
      <c r="A116" s="15" t="s">
        <v>556</v>
      </c>
      <c r="B116" s="15" t="s">
        <v>787</v>
      </c>
      <c r="C116" s="15" t="s">
        <v>795</v>
      </c>
    </row>
    <row r="117" spans="1:3" x14ac:dyDescent="0.15">
      <c r="A117" s="15" t="s">
        <v>557</v>
      </c>
      <c r="B117" s="15" t="s">
        <v>787</v>
      </c>
      <c r="C117" s="15" t="s">
        <v>792</v>
      </c>
    </row>
    <row r="118" spans="1:3" x14ac:dyDescent="0.15">
      <c r="A118" s="15" t="s">
        <v>558</v>
      </c>
      <c r="B118" s="15" t="s">
        <v>787</v>
      </c>
      <c r="C118" s="15" t="s">
        <v>792</v>
      </c>
    </row>
    <row r="119" spans="1:3" x14ac:dyDescent="0.15">
      <c r="A119" s="15" t="s">
        <v>559</v>
      </c>
      <c r="B119" s="15" t="s">
        <v>787</v>
      </c>
      <c r="C119" s="15" t="s">
        <v>792</v>
      </c>
    </row>
    <row r="120" spans="1:3" x14ac:dyDescent="0.15">
      <c r="A120" s="15" t="s">
        <v>560</v>
      </c>
      <c r="B120" s="15" t="s">
        <v>787</v>
      </c>
      <c r="C120" s="15" t="s">
        <v>792</v>
      </c>
    </row>
    <row r="121" spans="1:3" x14ac:dyDescent="0.15">
      <c r="A121" s="15" t="s">
        <v>561</v>
      </c>
      <c r="B121" s="15" t="s">
        <v>787</v>
      </c>
      <c r="C121" s="15" t="s">
        <v>792</v>
      </c>
    </row>
    <row r="122" spans="1:3" x14ac:dyDescent="0.15">
      <c r="A122" s="15" t="s">
        <v>562</v>
      </c>
      <c r="B122" s="15" t="s">
        <v>787</v>
      </c>
      <c r="C122" s="15" t="s">
        <v>792</v>
      </c>
    </row>
    <row r="123" spans="1:3" x14ac:dyDescent="0.15">
      <c r="A123" s="15" t="s">
        <v>563</v>
      </c>
      <c r="B123" s="15" t="s">
        <v>787</v>
      </c>
      <c r="C123" s="15" t="s">
        <v>792</v>
      </c>
    </row>
    <row r="124" spans="1:3" x14ac:dyDescent="0.15">
      <c r="A124" s="15" t="s">
        <v>564</v>
      </c>
      <c r="B124" s="15" t="s">
        <v>787</v>
      </c>
      <c r="C124" s="15" t="s">
        <v>792</v>
      </c>
    </row>
    <row r="125" spans="1:3" x14ac:dyDescent="0.15">
      <c r="A125" s="15" t="s">
        <v>565</v>
      </c>
      <c r="B125" s="15" t="s">
        <v>787</v>
      </c>
      <c r="C125" s="15" t="s">
        <v>792</v>
      </c>
    </row>
    <row r="126" spans="1:3" x14ac:dyDescent="0.15">
      <c r="A126" s="15" t="s">
        <v>566</v>
      </c>
      <c r="B126" s="15" t="s">
        <v>787</v>
      </c>
      <c r="C126" s="15" t="s">
        <v>792</v>
      </c>
    </row>
    <row r="127" spans="1:3" x14ac:dyDescent="0.15">
      <c r="A127" s="15" t="s">
        <v>567</v>
      </c>
      <c r="B127" s="15" t="s">
        <v>787</v>
      </c>
      <c r="C127" s="15" t="s">
        <v>792</v>
      </c>
    </row>
    <row r="128" spans="1:3" x14ac:dyDescent="0.15">
      <c r="A128" s="15" t="s">
        <v>568</v>
      </c>
      <c r="B128" s="15" t="s">
        <v>787</v>
      </c>
      <c r="C128" s="15" t="s">
        <v>792</v>
      </c>
    </row>
    <row r="129" spans="1:3" x14ac:dyDescent="0.15">
      <c r="A129" s="15" t="s">
        <v>569</v>
      </c>
      <c r="B129" s="15" t="s">
        <v>787</v>
      </c>
      <c r="C129" s="15" t="s">
        <v>792</v>
      </c>
    </row>
    <row r="130" spans="1:3" x14ac:dyDescent="0.15">
      <c r="A130" s="15" t="s">
        <v>570</v>
      </c>
      <c r="B130" s="15" t="s">
        <v>787</v>
      </c>
      <c r="C130" s="15" t="s">
        <v>792</v>
      </c>
    </row>
    <row r="131" spans="1:3" x14ac:dyDescent="0.15">
      <c r="A131" s="15" t="s">
        <v>571</v>
      </c>
      <c r="B131" s="15" t="s">
        <v>787</v>
      </c>
      <c r="C131" s="15" t="s">
        <v>792</v>
      </c>
    </row>
    <row r="132" spans="1:3" x14ac:dyDescent="0.15">
      <c r="A132" s="15" t="s">
        <v>572</v>
      </c>
      <c r="B132" s="15" t="s">
        <v>787</v>
      </c>
      <c r="C132" s="15" t="s">
        <v>792</v>
      </c>
    </row>
    <row r="133" spans="1:3" x14ac:dyDescent="0.15">
      <c r="A133" s="15" t="s">
        <v>573</v>
      </c>
      <c r="B133" s="15" t="s">
        <v>787</v>
      </c>
      <c r="C133" s="15" t="s">
        <v>792</v>
      </c>
    </row>
    <row r="134" spans="1:3" x14ac:dyDescent="0.15">
      <c r="A134" s="15" t="s">
        <v>574</v>
      </c>
      <c r="B134" s="15" t="s">
        <v>787</v>
      </c>
      <c r="C134" s="15" t="s">
        <v>792</v>
      </c>
    </row>
    <row r="135" spans="1:3" x14ac:dyDescent="0.15">
      <c r="A135" s="15" t="s">
        <v>575</v>
      </c>
      <c r="B135" s="15" t="s">
        <v>787</v>
      </c>
      <c r="C135" s="15" t="s">
        <v>792</v>
      </c>
    </row>
    <row r="136" spans="1:3" x14ac:dyDescent="0.15">
      <c r="A136" s="15" t="s">
        <v>576</v>
      </c>
      <c r="B136" s="15" t="s">
        <v>787</v>
      </c>
      <c r="C136" s="15" t="s">
        <v>792</v>
      </c>
    </row>
    <row r="137" spans="1:3" x14ac:dyDescent="0.15">
      <c r="A137" s="15" t="s">
        <v>577</v>
      </c>
      <c r="B137" s="15" t="s">
        <v>787</v>
      </c>
      <c r="C137" s="15" t="s">
        <v>792</v>
      </c>
    </row>
    <row r="138" spans="1:3" x14ac:dyDescent="0.15">
      <c r="A138" s="15" t="s">
        <v>578</v>
      </c>
      <c r="B138" s="15" t="s">
        <v>787</v>
      </c>
      <c r="C138" s="15" t="s">
        <v>792</v>
      </c>
    </row>
    <row r="139" spans="1:3" x14ac:dyDescent="0.15">
      <c r="A139" s="15" t="s">
        <v>579</v>
      </c>
      <c r="B139" s="15" t="s">
        <v>787</v>
      </c>
      <c r="C139" s="15" t="s">
        <v>792</v>
      </c>
    </row>
    <row r="140" spans="1:3" x14ac:dyDescent="0.15">
      <c r="A140" s="15" t="s">
        <v>580</v>
      </c>
      <c r="B140" s="15" t="s">
        <v>787</v>
      </c>
      <c r="C140" s="15" t="s">
        <v>792</v>
      </c>
    </row>
    <row r="141" spans="1:3" x14ac:dyDescent="0.15">
      <c r="A141" s="15" t="s">
        <v>581</v>
      </c>
      <c r="B141" s="15" t="s">
        <v>787</v>
      </c>
      <c r="C141" s="15" t="s">
        <v>792</v>
      </c>
    </row>
    <row r="142" spans="1:3" x14ac:dyDescent="0.15">
      <c r="A142" s="15" t="s">
        <v>582</v>
      </c>
      <c r="B142" s="15" t="s">
        <v>787</v>
      </c>
      <c r="C142" s="15" t="s">
        <v>485</v>
      </c>
    </row>
    <row r="143" spans="1:3" x14ac:dyDescent="0.15">
      <c r="A143" s="15" t="s">
        <v>583</v>
      </c>
      <c r="B143" s="15" t="s">
        <v>787</v>
      </c>
      <c r="C143" s="15" t="s">
        <v>792</v>
      </c>
    </row>
    <row r="144" spans="1:3" x14ac:dyDescent="0.15">
      <c r="A144" s="15" t="s">
        <v>584</v>
      </c>
      <c r="B144" s="15" t="s">
        <v>787</v>
      </c>
      <c r="C144" s="15" t="s">
        <v>792</v>
      </c>
    </row>
    <row r="145" spans="1:3" x14ac:dyDescent="0.15">
      <c r="A145" s="15" t="s">
        <v>585</v>
      </c>
      <c r="B145" s="15" t="s">
        <v>787</v>
      </c>
      <c r="C145" s="15" t="s">
        <v>792</v>
      </c>
    </row>
    <row r="146" spans="1:3" x14ac:dyDescent="0.15">
      <c r="A146" s="15" t="s">
        <v>586</v>
      </c>
      <c r="B146" s="15" t="s">
        <v>787</v>
      </c>
      <c r="C146" s="15" t="s">
        <v>792</v>
      </c>
    </row>
    <row r="147" spans="1:3" x14ac:dyDescent="0.15">
      <c r="A147" s="15" t="s">
        <v>587</v>
      </c>
      <c r="B147" s="15" t="s">
        <v>787</v>
      </c>
      <c r="C147" s="15" t="s">
        <v>792</v>
      </c>
    </row>
    <row r="148" spans="1:3" x14ac:dyDescent="0.15">
      <c r="A148" s="15" t="s">
        <v>588</v>
      </c>
      <c r="B148" s="15" t="s">
        <v>787</v>
      </c>
      <c r="C148" s="15" t="s">
        <v>792</v>
      </c>
    </row>
    <row r="149" spans="1:3" x14ac:dyDescent="0.15">
      <c r="A149" s="15" t="s">
        <v>589</v>
      </c>
      <c r="B149" s="15" t="s">
        <v>787</v>
      </c>
      <c r="C149" s="15" t="s">
        <v>792</v>
      </c>
    </row>
    <row r="150" spans="1:3" x14ac:dyDescent="0.15">
      <c r="A150" s="15" t="s">
        <v>590</v>
      </c>
      <c r="B150" s="15" t="s">
        <v>787</v>
      </c>
      <c r="C150" s="15" t="s">
        <v>792</v>
      </c>
    </row>
    <row r="151" spans="1:3" x14ac:dyDescent="0.15">
      <c r="A151" s="15" t="s">
        <v>591</v>
      </c>
      <c r="B151" s="15" t="s">
        <v>787</v>
      </c>
      <c r="C151" s="15" t="s">
        <v>792</v>
      </c>
    </row>
    <row r="152" spans="1:3" x14ac:dyDescent="0.15">
      <c r="A152" s="15" t="s">
        <v>592</v>
      </c>
      <c r="B152" s="15" t="s">
        <v>787</v>
      </c>
      <c r="C152" s="15" t="s">
        <v>792</v>
      </c>
    </row>
    <row r="153" spans="1:3" x14ac:dyDescent="0.15">
      <c r="A153" s="15" t="s">
        <v>593</v>
      </c>
      <c r="B153" s="15" t="s">
        <v>787</v>
      </c>
      <c r="C153" s="15" t="s">
        <v>792</v>
      </c>
    </row>
    <row r="154" spans="1:3" x14ac:dyDescent="0.15">
      <c r="A154" s="15" t="s">
        <v>594</v>
      </c>
      <c r="B154" s="15" t="s">
        <v>787</v>
      </c>
      <c r="C154" s="15" t="s">
        <v>792</v>
      </c>
    </row>
    <row r="155" spans="1:3" x14ac:dyDescent="0.15">
      <c r="A155" s="15" t="s">
        <v>595</v>
      </c>
      <c r="B155" s="15" t="s">
        <v>787</v>
      </c>
      <c r="C155" s="15" t="s">
        <v>792</v>
      </c>
    </row>
    <row r="156" spans="1:3" x14ac:dyDescent="0.15">
      <c r="A156" s="15" t="s">
        <v>596</v>
      </c>
      <c r="B156" s="15" t="s">
        <v>787</v>
      </c>
      <c r="C156" s="15" t="s">
        <v>792</v>
      </c>
    </row>
    <row r="157" spans="1:3" x14ac:dyDescent="0.15">
      <c r="A157" s="15" t="s">
        <v>597</v>
      </c>
      <c r="B157" s="15" t="s">
        <v>787</v>
      </c>
      <c r="C157" s="15" t="s">
        <v>792</v>
      </c>
    </row>
    <row r="158" spans="1:3" x14ac:dyDescent="0.15">
      <c r="A158" s="15" t="s">
        <v>598</v>
      </c>
      <c r="B158" s="15" t="s">
        <v>787</v>
      </c>
      <c r="C158" s="15" t="s">
        <v>792</v>
      </c>
    </row>
    <row r="159" spans="1:3" x14ac:dyDescent="0.15">
      <c r="A159" s="15" t="s">
        <v>599</v>
      </c>
      <c r="B159" s="15" t="s">
        <v>787</v>
      </c>
      <c r="C159" s="15" t="s">
        <v>792</v>
      </c>
    </row>
    <row r="160" spans="1:3" x14ac:dyDescent="0.15">
      <c r="A160" s="15" t="s">
        <v>600</v>
      </c>
      <c r="B160" s="15" t="s">
        <v>787</v>
      </c>
      <c r="C160" s="15" t="s">
        <v>792</v>
      </c>
    </row>
    <row r="161" spans="1:3" x14ac:dyDescent="0.15">
      <c r="A161" s="15" t="s">
        <v>601</v>
      </c>
      <c r="B161" s="15" t="s">
        <v>787</v>
      </c>
      <c r="C161" s="15" t="s">
        <v>792</v>
      </c>
    </row>
    <row r="162" spans="1:3" x14ac:dyDescent="0.15">
      <c r="A162" s="15" t="s">
        <v>602</v>
      </c>
      <c r="B162" s="15" t="s">
        <v>787</v>
      </c>
      <c r="C162" s="15" t="s">
        <v>792</v>
      </c>
    </row>
    <row r="163" spans="1:3" x14ac:dyDescent="0.15">
      <c r="A163" s="15" t="s">
        <v>603</v>
      </c>
      <c r="B163" s="15" t="s">
        <v>787</v>
      </c>
      <c r="C163" s="15" t="s">
        <v>792</v>
      </c>
    </row>
    <row r="164" spans="1:3" x14ac:dyDescent="0.15">
      <c r="A164" s="15" t="s">
        <v>604</v>
      </c>
      <c r="B164" s="15" t="s">
        <v>787</v>
      </c>
      <c r="C164" s="15" t="s">
        <v>792</v>
      </c>
    </row>
    <row r="165" spans="1:3" x14ac:dyDescent="0.15">
      <c r="A165" s="15" t="s">
        <v>605</v>
      </c>
      <c r="B165" s="15" t="s">
        <v>787</v>
      </c>
      <c r="C165" s="15" t="s">
        <v>792</v>
      </c>
    </row>
    <row r="166" spans="1:3" x14ac:dyDescent="0.15">
      <c r="A166" s="15" t="s">
        <v>606</v>
      </c>
      <c r="B166" s="15" t="s">
        <v>787</v>
      </c>
      <c r="C166" s="15" t="s">
        <v>792</v>
      </c>
    </row>
    <row r="167" spans="1:3" x14ac:dyDescent="0.15">
      <c r="A167" s="15" t="s">
        <v>607</v>
      </c>
      <c r="B167" s="15" t="s">
        <v>787</v>
      </c>
      <c r="C167" s="15" t="s">
        <v>792</v>
      </c>
    </row>
    <row r="168" spans="1:3" x14ac:dyDescent="0.15">
      <c r="A168" s="15" t="s">
        <v>608</v>
      </c>
      <c r="B168" s="15" t="s">
        <v>787</v>
      </c>
      <c r="C168" s="15" t="s">
        <v>792</v>
      </c>
    </row>
    <row r="169" spans="1:3" x14ac:dyDescent="0.15">
      <c r="A169" s="15" t="s">
        <v>609</v>
      </c>
      <c r="B169" s="15" t="s">
        <v>787</v>
      </c>
      <c r="C169" s="15" t="s">
        <v>792</v>
      </c>
    </row>
    <row r="170" spans="1:3" x14ac:dyDescent="0.15">
      <c r="A170" s="15" t="s">
        <v>610</v>
      </c>
      <c r="B170" s="15" t="s">
        <v>787</v>
      </c>
      <c r="C170" s="15" t="s">
        <v>792</v>
      </c>
    </row>
    <row r="171" spans="1:3" x14ac:dyDescent="0.15">
      <c r="A171" s="15" t="s">
        <v>611</v>
      </c>
      <c r="B171" s="15" t="s">
        <v>787</v>
      </c>
      <c r="C171" s="15" t="s">
        <v>792</v>
      </c>
    </row>
    <row r="172" spans="1:3" x14ac:dyDescent="0.15">
      <c r="A172" s="15" t="s">
        <v>612</v>
      </c>
      <c r="B172" s="15" t="s">
        <v>787</v>
      </c>
      <c r="C172" s="15" t="s">
        <v>792</v>
      </c>
    </row>
    <row r="173" spans="1:3" x14ac:dyDescent="0.15">
      <c r="A173" s="15" t="s">
        <v>613</v>
      </c>
      <c r="B173" s="15" t="s">
        <v>787</v>
      </c>
      <c r="C173" s="15" t="s">
        <v>792</v>
      </c>
    </row>
    <row r="174" spans="1:3" x14ac:dyDescent="0.15">
      <c r="A174" s="15" t="s">
        <v>614</v>
      </c>
      <c r="B174" s="15" t="s">
        <v>787</v>
      </c>
      <c r="C174" s="15" t="s">
        <v>792</v>
      </c>
    </row>
    <row r="175" spans="1:3" x14ac:dyDescent="0.15">
      <c r="A175" s="15" t="s">
        <v>615</v>
      </c>
      <c r="B175" s="15" t="s">
        <v>787</v>
      </c>
      <c r="C175" s="15" t="s">
        <v>792</v>
      </c>
    </row>
    <row r="176" spans="1:3" x14ac:dyDescent="0.15">
      <c r="A176" s="15" t="s">
        <v>616</v>
      </c>
      <c r="B176" s="15" t="s">
        <v>787</v>
      </c>
      <c r="C176" s="15" t="s">
        <v>792</v>
      </c>
    </row>
    <row r="177" spans="1:3" x14ac:dyDescent="0.15">
      <c r="A177" s="15" t="s">
        <v>617</v>
      </c>
      <c r="B177" s="15" t="s">
        <v>787</v>
      </c>
      <c r="C177" s="15" t="s">
        <v>792</v>
      </c>
    </row>
    <row r="178" spans="1:3" x14ac:dyDescent="0.15">
      <c r="A178" s="15" t="s">
        <v>618</v>
      </c>
      <c r="B178" s="15" t="s">
        <v>787</v>
      </c>
      <c r="C178" s="15" t="s">
        <v>792</v>
      </c>
    </row>
    <row r="179" spans="1:3" x14ac:dyDescent="0.15">
      <c r="A179" s="15" t="s">
        <v>619</v>
      </c>
      <c r="B179" s="15" t="s">
        <v>787</v>
      </c>
      <c r="C179" s="15" t="s">
        <v>792</v>
      </c>
    </row>
    <row r="180" spans="1:3" x14ac:dyDescent="0.15">
      <c r="A180" s="15" t="s">
        <v>620</v>
      </c>
      <c r="B180" s="15" t="s">
        <v>787</v>
      </c>
      <c r="C180" s="15" t="s">
        <v>792</v>
      </c>
    </row>
    <row r="181" spans="1:3" x14ac:dyDescent="0.15">
      <c r="A181" s="15" t="s">
        <v>621</v>
      </c>
      <c r="B181" s="15" t="s">
        <v>787</v>
      </c>
      <c r="C181" s="15" t="s">
        <v>792</v>
      </c>
    </row>
    <row r="182" spans="1:3" x14ac:dyDescent="0.15">
      <c r="A182" s="15" t="s">
        <v>622</v>
      </c>
      <c r="B182" s="15" t="s">
        <v>787</v>
      </c>
      <c r="C182" s="15" t="s">
        <v>792</v>
      </c>
    </row>
    <row r="183" spans="1:3" x14ac:dyDescent="0.15">
      <c r="A183" s="15" t="s">
        <v>623</v>
      </c>
      <c r="B183" s="15" t="s">
        <v>787</v>
      </c>
      <c r="C183" s="15" t="s">
        <v>792</v>
      </c>
    </row>
    <row r="184" spans="1:3" x14ac:dyDescent="0.15">
      <c r="A184" s="15" t="s">
        <v>624</v>
      </c>
      <c r="B184" s="15" t="s">
        <v>787</v>
      </c>
      <c r="C184" s="15" t="s">
        <v>792</v>
      </c>
    </row>
    <row r="185" spans="1:3" x14ac:dyDescent="0.15">
      <c r="A185" s="15" t="s">
        <v>625</v>
      </c>
      <c r="B185" s="15" t="s">
        <v>787</v>
      </c>
      <c r="C185" s="15" t="s">
        <v>792</v>
      </c>
    </row>
    <row r="186" spans="1:3" x14ac:dyDescent="0.15">
      <c r="A186" s="15" t="s">
        <v>626</v>
      </c>
      <c r="B186" s="15" t="s">
        <v>787</v>
      </c>
      <c r="C186" s="15" t="s">
        <v>792</v>
      </c>
    </row>
    <row r="187" spans="1:3" x14ac:dyDescent="0.15">
      <c r="A187" s="15" t="s">
        <v>627</v>
      </c>
      <c r="B187" s="15" t="s">
        <v>787</v>
      </c>
      <c r="C187" s="15" t="s">
        <v>792</v>
      </c>
    </row>
    <row r="188" spans="1:3" x14ac:dyDescent="0.15">
      <c r="A188" s="15" t="s">
        <v>628</v>
      </c>
      <c r="B188" s="15" t="s">
        <v>787</v>
      </c>
      <c r="C188" s="15" t="s">
        <v>792</v>
      </c>
    </row>
    <row r="189" spans="1:3" x14ac:dyDescent="0.15">
      <c r="A189" s="15" t="s">
        <v>629</v>
      </c>
      <c r="B189" s="15" t="s">
        <v>787</v>
      </c>
      <c r="C189" s="15" t="s">
        <v>792</v>
      </c>
    </row>
    <row r="190" spans="1:3" x14ac:dyDescent="0.15">
      <c r="A190" s="15" t="s">
        <v>630</v>
      </c>
      <c r="B190" s="15" t="s">
        <v>787</v>
      </c>
      <c r="C190" s="15" t="s">
        <v>792</v>
      </c>
    </row>
    <row r="191" spans="1:3" x14ac:dyDescent="0.15">
      <c r="A191" s="15" t="s">
        <v>631</v>
      </c>
      <c r="B191" s="15" t="s">
        <v>787</v>
      </c>
      <c r="C191" s="15" t="s">
        <v>792</v>
      </c>
    </row>
    <row r="192" spans="1:3" x14ac:dyDescent="0.15">
      <c r="A192" s="15" t="s">
        <v>632</v>
      </c>
      <c r="B192" s="15" t="s">
        <v>787</v>
      </c>
      <c r="C192" s="15" t="s">
        <v>792</v>
      </c>
    </row>
    <row r="193" spans="1:3" x14ac:dyDescent="0.15">
      <c r="A193" s="15" t="s">
        <v>633</v>
      </c>
      <c r="B193" s="15" t="s">
        <v>787</v>
      </c>
      <c r="C193" s="15" t="s">
        <v>792</v>
      </c>
    </row>
    <row r="194" spans="1:3" x14ac:dyDescent="0.15">
      <c r="A194" s="15" t="s">
        <v>634</v>
      </c>
      <c r="B194" s="15" t="s">
        <v>787</v>
      </c>
      <c r="C194" s="15" t="s">
        <v>792</v>
      </c>
    </row>
    <row r="195" spans="1:3" x14ac:dyDescent="0.15">
      <c r="A195" s="15" t="s">
        <v>635</v>
      </c>
      <c r="B195" s="15" t="s">
        <v>787</v>
      </c>
      <c r="C195" s="15" t="s">
        <v>792</v>
      </c>
    </row>
    <row r="196" spans="1:3" x14ac:dyDescent="0.15">
      <c r="A196" s="15" t="s">
        <v>636</v>
      </c>
      <c r="B196" s="15" t="s">
        <v>787</v>
      </c>
      <c r="C196" s="15" t="s">
        <v>792</v>
      </c>
    </row>
    <row r="197" spans="1:3" x14ac:dyDescent="0.15">
      <c r="A197" s="15" t="s">
        <v>637</v>
      </c>
      <c r="B197" s="15" t="s">
        <v>787</v>
      </c>
      <c r="C197" s="15" t="s">
        <v>792</v>
      </c>
    </row>
    <row r="198" spans="1:3" x14ac:dyDescent="0.15">
      <c r="A198" s="15" t="s">
        <v>638</v>
      </c>
      <c r="B198" s="15" t="s">
        <v>787</v>
      </c>
      <c r="C198" s="15" t="s">
        <v>792</v>
      </c>
    </row>
    <row r="199" spans="1:3" x14ac:dyDescent="0.15">
      <c r="A199" s="15" t="s">
        <v>639</v>
      </c>
      <c r="B199" s="15" t="s">
        <v>787</v>
      </c>
      <c r="C199" s="15" t="s">
        <v>792</v>
      </c>
    </row>
    <row r="200" spans="1:3" x14ac:dyDescent="0.15">
      <c r="A200" s="15" t="s">
        <v>640</v>
      </c>
      <c r="B200" s="15" t="s">
        <v>787</v>
      </c>
      <c r="C200" s="15" t="s">
        <v>792</v>
      </c>
    </row>
    <row r="201" spans="1:3" x14ac:dyDescent="0.15">
      <c r="A201" s="15" t="s">
        <v>641</v>
      </c>
      <c r="B201" s="15" t="s">
        <v>787</v>
      </c>
      <c r="C201" s="15" t="s">
        <v>792</v>
      </c>
    </row>
    <row r="202" spans="1:3" x14ac:dyDescent="0.15">
      <c r="A202" s="15" t="s">
        <v>642</v>
      </c>
      <c r="B202" s="15" t="s">
        <v>787</v>
      </c>
      <c r="C202" s="15" t="s">
        <v>792</v>
      </c>
    </row>
    <row r="203" spans="1:3" x14ac:dyDescent="0.15">
      <c r="A203" s="15" t="s">
        <v>643</v>
      </c>
      <c r="B203" s="15" t="s">
        <v>787</v>
      </c>
      <c r="C203" s="15" t="s">
        <v>792</v>
      </c>
    </row>
    <row r="204" spans="1:3" x14ac:dyDescent="0.15">
      <c r="A204" s="15" t="s">
        <v>644</v>
      </c>
      <c r="B204" s="15" t="s">
        <v>787</v>
      </c>
      <c r="C204" s="15" t="s">
        <v>792</v>
      </c>
    </row>
    <row r="205" spans="1:3" x14ac:dyDescent="0.15">
      <c r="A205" s="15" t="s">
        <v>645</v>
      </c>
      <c r="B205" s="15" t="s">
        <v>787</v>
      </c>
      <c r="C205" s="15" t="s">
        <v>792</v>
      </c>
    </row>
    <row r="206" spans="1:3" x14ac:dyDescent="0.15">
      <c r="A206" s="15" t="s">
        <v>646</v>
      </c>
      <c r="B206" s="15" t="s">
        <v>787</v>
      </c>
      <c r="C206" s="15" t="s">
        <v>792</v>
      </c>
    </row>
    <row r="207" spans="1:3" x14ac:dyDescent="0.15">
      <c r="A207" s="15" t="s">
        <v>647</v>
      </c>
      <c r="B207" s="15" t="s">
        <v>787</v>
      </c>
      <c r="C207" s="15" t="s">
        <v>792</v>
      </c>
    </row>
    <row r="208" spans="1:3" x14ac:dyDescent="0.15">
      <c r="A208" s="15" t="s">
        <v>648</v>
      </c>
      <c r="B208" s="15" t="s">
        <v>787</v>
      </c>
      <c r="C208" s="15" t="s">
        <v>792</v>
      </c>
    </row>
    <row r="209" spans="1:3" x14ac:dyDescent="0.15">
      <c r="A209" s="15" t="s">
        <v>649</v>
      </c>
      <c r="B209" s="15" t="s">
        <v>787</v>
      </c>
      <c r="C209" s="15" t="s">
        <v>792</v>
      </c>
    </row>
    <row r="210" spans="1:3" x14ac:dyDescent="0.15">
      <c r="A210" s="15" t="s">
        <v>650</v>
      </c>
      <c r="B210" s="15" t="s">
        <v>787</v>
      </c>
      <c r="C210" s="15" t="s">
        <v>792</v>
      </c>
    </row>
    <row r="211" spans="1:3" x14ac:dyDescent="0.15">
      <c r="A211" s="15" t="s">
        <v>652</v>
      </c>
      <c r="B211" s="15" t="s">
        <v>788</v>
      </c>
      <c r="C211" s="15" t="s">
        <v>792</v>
      </c>
    </row>
    <row r="212" spans="1:3" x14ac:dyDescent="0.15">
      <c r="A212" s="15" t="s">
        <v>654</v>
      </c>
      <c r="B212" s="15" t="s">
        <v>788</v>
      </c>
      <c r="C212" s="15" t="s">
        <v>792</v>
      </c>
    </row>
    <row r="213" spans="1:3" x14ac:dyDescent="0.15">
      <c r="A213" s="15" t="s">
        <v>656</v>
      </c>
      <c r="B213" s="15" t="s">
        <v>788</v>
      </c>
      <c r="C213" s="15" t="s">
        <v>792</v>
      </c>
    </row>
    <row r="214" spans="1:3" x14ac:dyDescent="0.15">
      <c r="A214" s="15" t="s">
        <v>658</v>
      </c>
      <c r="B214" s="15" t="s">
        <v>788</v>
      </c>
      <c r="C214" s="15" t="s">
        <v>792</v>
      </c>
    </row>
    <row r="215" spans="1:3" x14ac:dyDescent="0.15">
      <c r="A215" s="15" t="s">
        <v>660</v>
      </c>
      <c r="B215" s="15" t="s">
        <v>788</v>
      </c>
      <c r="C215" s="15" t="s">
        <v>792</v>
      </c>
    </row>
    <row r="216" spans="1:3" x14ac:dyDescent="0.15">
      <c r="A216" s="15" t="s">
        <v>662</v>
      </c>
      <c r="B216" s="15" t="s">
        <v>788</v>
      </c>
      <c r="C216" s="15" t="s">
        <v>792</v>
      </c>
    </row>
    <row r="217" spans="1:3" x14ac:dyDescent="0.15">
      <c r="A217" s="15" t="s">
        <v>664</v>
      </c>
      <c r="B217" s="15" t="s">
        <v>788</v>
      </c>
      <c r="C217" s="15" t="s">
        <v>792</v>
      </c>
    </row>
    <row r="218" spans="1:3" x14ac:dyDescent="0.15">
      <c r="A218" s="15" t="s">
        <v>666</v>
      </c>
      <c r="B218" s="15" t="s">
        <v>788</v>
      </c>
      <c r="C218" s="15" t="s">
        <v>792</v>
      </c>
    </row>
    <row r="219" spans="1:3" x14ac:dyDescent="0.15">
      <c r="A219" s="15" t="s">
        <v>668</v>
      </c>
      <c r="B219" s="15" t="s">
        <v>788</v>
      </c>
      <c r="C219" s="15" t="s">
        <v>792</v>
      </c>
    </row>
    <row r="220" spans="1:3" x14ac:dyDescent="0.15">
      <c r="A220" s="15" t="s">
        <v>670</v>
      </c>
      <c r="B220" s="15" t="s">
        <v>788</v>
      </c>
      <c r="C220" s="15" t="s">
        <v>792</v>
      </c>
    </row>
    <row r="221" spans="1:3" x14ac:dyDescent="0.15">
      <c r="A221" s="15" t="s">
        <v>672</v>
      </c>
      <c r="B221" s="15" t="s">
        <v>788</v>
      </c>
      <c r="C221" s="15" t="s">
        <v>792</v>
      </c>
    </row>
    <row r="222" spans="1:3" x14ac:dyDescent="0.15">
      <c r="A222" s="15" t="s">
        <v>673</v>
      </c>
      <c r="B222" s="15" t="s">
        <v>789</v>
      </c>
      <c r="C222" s="15" t="s">
        <v>792</v>
      </c>
    </row>
    <row r="223" spans="1:3" x14ac:dyDescent="0.15">
      <c r="A223" s="15" t="s">
        <v>675</v>
      </c>
      <c r="B223" s="15" t="s">
        <v>788</v>
      </c>
      <c r="C223" s="15" t="s">
        <v>792</v>
      </c>
    </row>
    <row r="224" spans="1:3" x14ac:dyDescent="0.15">
      <c r="A224" s="15" t="s">
        <v>677</v>
      </c>
      <c r="B224" s="15" t="s">
        <v>788</v>
      </c>
      <c r="C224" s="15" t="s">
        <v>792</v>
      </c>
    </row>
    <row r="225" spans="1:3" x14ac:dyDescent="0.15">
      <c r="A225" s="15" t="s">
        <v>679</v>
      </c>
      <c r="B225" s="15" t="s">
        <v>788</v>
      </c>
      <c r="C225" s="15" t="s">
        <v>792</v>
      </c>
    </row>
    <row r="226" spans="1:3" x14ac:dyDescent="0.15">
      <c r="A226" s="15" t="s">
        <v>681</v>
      </c>
      <c r="B226" s="15" t="s">
        <v>788</v>
      </c>
      <c r="C226" s="15" t="s">
        <v>792</v>
      </c>
    </row>
    <row r="227" spans="1:3" x14ac:dyDescent="0.15">
      <c r="A227" s="15" t="s">
        <v>683</v>
      </c>
      <c r="B227" s="15" t="s">
        <v>788</v>
      </c>
      <c r="C227" s="15" t="s">
        <v>792</v>
      </c>
    </row>
    <row r="228" spans="1:3" x14ac:dyDescent="0.15">
      <c r="A228" s="15" t="s">
        <v>685</v>
      </c>
      <c r="B228" s="15" t="s">
        <v>788</v>
      </c>
      <c r="C228" s="15" t="s">
        <v>792</v>
      </c>
    </row>
    <row r="229" spans="1:3" x14ac:dyDescent="0.15">
      <c r="A229" s="15" t="s">
        <v>687</v>
      </c>
      <c r="B229" s="15" t="s">
        <v>788</v>
      </c>
      <c r="C229" s="15" t="s">
        <v>792</v>
      </c>
    </row>
    <row r="230" spans="1:3" x14ac:dyDescent="0.15">
      <c r="A230" s="15" t="s">
        <v>688</v>
      </c>
      <c r="B230" s="15" t="s">
        <v>789</v>
      </c>
      <c r="C230" s="15" t="s">
        <v>792</v>
      </c>
    </row>
    <row r="231" spans="1:3" x14ac:dyDescent="0.15">
      <c r="A231" s="15" t="s">
        <v>690</v>
      </c>
      <c r="B231" s="15" t="s">
        <v>788</v>
      </c>
      <c r="C231" s="15" t="s">
        <v>792</v>
      </c>
    </row>
    <row r="232" spans="1:3" x14ac:dyDescent="0.15">
      <c r="A232" s="15" t="s">
        <v>692</v>
      </c>
      <c r="B232" s="15" t="s">
        <v>788</v>
      </c>
      <c r="C232" s="15" t="s">
        <v>792</v>
      </c>
    </row>
    <row r="233" spans="1:3" x14ac:dyDescent="0.15">
      <c r="A233" s="15" t="s">
        <v>694</v>
      </c>
      <c r="B233" s="15" t="s">
        <v>788</v>
      </c>
      <c r="C233" s="15" t="s">
        <v>792</v>
      </c>
    </row>
    <row r="234" spans="1:3" x14ac:dyDescent="0.15">
      <c r="A234" s="15" t="s">
        <v>696</v>
      </c>
      <c r="B234" s="15" t="s">
        <v>788</v>
      </c>
      <c r="C234" s="15" t="s">
        <v>792</v>
      </c>
    </row>
    <row r="235" spans="1:3" x14ac:dyDescent="0.15">
      <c r="A235" s="15" t="s">
        <v>698</v>
      </c>
      <c r="B235" s="15" t="s">
        <v>788</v>
      </c>
      <c r="C235" s="15" t="s">
        <v>792</v>
      </c>
    </row>
    <row r="236" spans="1:3" x14ac:dyDescent="0.15">
      <c r="A236" s="15" t="s">
        <v>700</v>
      </c>
      <c r="B236" s="15" t="s">
        <v>788</v>
      </c>
      <c r="C236" s="15" t="s">
        <v>792</v>
      </c>
    </row>
    <row r="237" spans="1:3" x14ac:dyDescent="0.15">
      <c r="A237" s="15" t="s">
        <v>702</v>
      </c>
      <c r="B237" s="15" t="s">
        <v>788</v>
      </c>
      <c r="C237" s="15" t="s">
        <v>792</v>
      </c>
    </row>
    <row r="238" spans="1:3" x14ac:dyDescent="0.15">
      <c r="A238" s="15" t="s">
        <v>704</v>
      </c>
      <c r="B238" s="15" t="s">
        <v>788</v>
      </c>
      <c r="C238" s="15" t="s">
        <v>792</v>
      </c>
    </row>
    <row r="239" spans="1:3" x14ac:dyDescent="0.15">
      <c r="A239" s="15" t="s">
        <v>705</v>
      </c>
      <c r="B239" s="15" t="s">
        <v>790</v>
      </c>
      <c r="C239" s="15" t="s">
        <v>792</v>
      </c>
    </row>
    <row r="240" spans="1:3" x14ac:dyDescent="0.15">
      <c r="A240" s="15" t="s">
        <v>706</v>
      </c>
      <c r="B240" s="15" t="s">
        <v>790</v>
      </c>
      <c r="C240" s="15" t="s">
        <v>792</v>
      </c>
    </row>
    <row r="241" spans="1:3" x14ac:dyDescent="0.15">
      <c r="A241" s="15" t="s">
        <v>707</v>
      </c>
      <c r="B241" s="15" t="s">
        <v>788</v>
      </c>
      <c r="C241" s="15" t="s">
        <v>792</v>
      </c>
    </row>
    <row r="242" spans="1:3" x14ac:dyDescent="0.15">
      <c r="A242" s="15" t="s">
        <v>709</v>
      </c>
      <c r="B242" s="15" t="s">
        <v>788</v>
      </c>
      <c r="C242" s="15" t="s">
        <v>792</v>
      </c>
    </row>
    <row r="243" spans="1:3" x14ac:dyDescent="0.15">
      <c r="A243" s="15" t="s">
        <v>710</v>
      </c>
      <c r="B243" s="15" t="s">
        <v>789</v>
      </c>
      <c r="C243" s="15" t="s">
        <v>89</v>
      </c>
    </row>
    <row r="244" spans="1:3" x14ac:dyDescent="0.15">
      <c r="A244" s="15" t="s">
        <v>711</v>
      </c>
      <c r="B244" s="15" t="s">
        <v>789</v>
      </c>
      <c r="C244" s="15" t="s">
        <v>89</v>
      </c>
    </row>
    <row r="245" spans="1:3" x14ac:dyDescent="0.15">
      <c r="A245" s="15" t="s">
        <v>712</v>
      </c>
      <c r="B245" s="15" t="s">
        <v>789</v>
      </c>
      <c r="C245" s="15" t="s">
        <v>792</v>
      </c>
    </row>
    <row r="246" spans="1:3" x14ac:dyDescent="0.15">
      <c r="A246" s="15" t="s">
        <v>713</v>
      </c>
      <c r="B246" s="15" t="s">
        <v>791</v>
      </c>
      <c r="C246" s="15" t="s">
        <v>800</v>
      </c>
    </row>
    <row r="247" spans="1:3" x14ac:dyDescent="0.15">
      <c r="A247" s="15" t="s">
        <v>715</v>
      </c>
      <c r="B247" s="15" t="s">
        <v>788</v>
      </c>
      <c r="C247" s="15" t="s">
        <v>801</v>
      </c>
    </row>
    <row r="248" spans="1:3" x14ac:dyDescent="0.15">
      <c r="A248" s="15" t="s">
        <v>717</v>
      </c>
      <c r="B248" s="15" t="s">
        <v>788</v>
      </c>
      <c r="C248" s="15" t="s">
        <v>89</v>
      </c>
    </row>
    <row r="249" spans="1:3" x14ac:dyDescent="0.15">
      <c r="A249" s="15" t="s">
        <v>718</v>
      </c>
      <c r="B249" s="15" t="s">
        <v>789</v>
      </c>
      <c r="C249" s="15" t="s">
        <v>89</v>
      </c>
    </row>
    <row r="250" spans="1:3" x14ac:dyDescent="0.15">
      <c r="A250" s="15" t="s">
        <v>719</v>
      </c>
      <c r="B250" s="15" t="s">
        <v>789</v>
      </c>
      <c r="C250" s="15" t="s">
        <v>792</v>
      </c>
    </row>
    <row r="251" spans="1:3" x14ac:dyDescent="0.15">
      <c r="A251" s="15" t="s">
        <v>720</v>
      </c>
      <c r="B251" s="15" t="s">
        <v>789</v>
      </c>
      <c r="C251" s="15" t="s">
        <v>792</v>
      </c>
    </row>
    <row r="252" spans="1:3" x14ac:dyDescent="0.15">
      <c r="A252" s="15" t="s">
        <v>722</v>
      </c>
      <c r="B252" s="15" t="s">
        <v>788</v>
      </c>
      <c r="C252" s="15" t="s">
        <v>792</v>
      </c>
    </row>
    <row r="253" spans="1:3" x14ac:dyDescent="0.15">
      <c r="A253" s="15" t="s">
        <v>724</v>
      </c>
      <c r="B253" s="15" t="s">
        <v>788</v>
      </c>
      <c r="C253" s="15" t="s">
        <v>792</v>
      </c>
    </row>
    <row r="254" spans="1:3" x14ac:dyDescent="0.15">
      <c r="A254" s="15" t="s">
        <v>726</v>
      </c>
      <c r="B254" s="15" t="s">
        <v>788</v>
      </c>
      <c r="C254" s="15" t="s">
        <v>792</v>
      </c>
    </row>
    <row r="255" spans="1:3" x14ac:dyDescent="0.15">
      <c r="A255" s="15" t="s">
        <v>727</v>
      </c>
      <c r="B255" s="15" t="s">
        <v>789</v>
      </c>
      <c r="C255" s="15" t="s">
        <v>792</v>
      </c>
    </row>
    <row r="256" spans="1:3" x14ac:dyDescent="0.15">
      <c r="A256" s="15" t="s">
        <v>729</v>
      </c>
      <c r="B256" s="15" t="s">
        <v>788</v>
      </c>
      <c r="C256" s="15" t="s">
        <v>792</v>
      </c>
    </row>
    <row r="257" spans="1:3" x14ac:dyDescent="0.15">
      <c r="A257" s="15" t="s">
        <v>730</v>
      </c>
      <c r="B257" s="15" t="s">
        <v>789</v>
      </c>
      <c r="C257" s="15" t="s">
        <v>792</v>
      </c>
    </row>
    <row r="258" spans="1:3" x14ac:dyDescent="0.15">
      <c r="A258" s="15" t="s">
        <v>732</v>
      </c>
      <c r="B258" s="15" t="s">
        <v>788</v>
      </c>
      <c r="C258" s="15" t="s">
        <v>792</v>
      </c>
    </row>
    <row r="259" spans="1:3" x14ac:dyDescent="0.15">
      <c r="A259" s="15" t="s">
        <v>734</v>
      </c>
      <c r="B259" s="15" t="s">
        <v>788</v>
      </c>
      <c r="C259" s="15" t="s">
        <v>792</v>
      </c>
    </row>
    <row r="260" spans="1:3" x14ac:dyDescent="0.15">
      <c r="A260" s="15" t="s">
        <v>735</v>
      </c>
      <c r="B260" s="15" t="s">
        <v>791</v>
      </c>
      <c r="C260" s="15" t="s">
        <v>802</v>
      </c>
    </row>
    <row r="261" spans="1:3" x14ac:dyDescent="0.15">
      <c r="A261" s="15" t="s">
        <v>737</v>
      </c>
      <c r="B261" s="15" t="s">
        <v>788</v>
      </c>
      <c r="C261" s="15" t="s">
        <v>792</v>
      </c>
    </row>
    <row r="262" spans="1:3" x14ac:dyDescent="0.15">
      <c r="A262" s="15" t="s">
        <v>738</v>
      </c>
      <c r="B262" s="15" t="s">
        <v>791</v>
      </c>
      <c r="C262" s="15" t="s">
        <v>792</v>
      </c>
    </row>
    <row r="263" spans="1:3" x14ac:dyDescent="0.15">
      <c r="A263" s="15" t="s">
        <v>740</v>
      </c>
      <c r="B263" s="15" t="s">
        <v>788</v>
      </c>
      <c r="C263" s="15" t="s">
        <v>792</v>
      </c>
    </row>
    <row r="264" spans="1:3" x14ac:dyDescent="0.15">
      <c r="A264" s="15" t="s">
        <v>742</v>
      </c>
      <c r="B264" s="15" t="s">
        <v>788</v>
      </c>
      <c r="C264" s="15" t="s">
        <v>792</v>
      </c>
    </row>
    <row r="265" spans="1:3" x14ac:dyDescent="0.15">
      <c r="A265" s="15" t="s">
        <v>743</v>
      </c>
      <c r="B265" s="15" t="s">
        <v>789</v>
      </c>
      <c r="C265" s="15" t="s">
        <v>792</v>
      </c>
    </row>
    <row r="266" spans="1:3" x14ac:dyDescent="0.15">
      <c r="A266" s="15" t="s">
        <v>745</v>
      </c>
      <c r="B266" s="15" t="s">
        <v>788</v>
      </c>
      <c r="C266" s="15" t="s">
        <v>792</v>
      </c>
    </row>
    <row r="267" spans="1:3" x14ac:dyDescent="0.15">
      <c r="A267" s="15" t="s">
        <v>747</v>
      </c>
      <c r="B267" s="15" t="s">
        <v>788</v>
      </c>
      <c r="C267" s="15" t="s">
        <v>792</v>
      </c>
    </row>
    <row r="268" spans="1:3" x14ac:dyDescent="0.15">
      <c r="A268" s="15" t="s">
        <v>749</v>
      </c>
      <c r="B268" s="15" t="s">
        <v>788</v>
      </c>
      <c r="C268" s="15" t="s">
        <v>792</v>
      </c>
    </row>
    <row r="269" spans="1:3" x14ac:dyDescent="0.15">
      <c r="A269" s="15" t="s">
        <v>751</v>
      </c>
      <c r="B269" s="15" t="s">
        <v>788</v>
      </c>
      <c r="C269" s="15" t="s">
        <v>792</v>
      </c>
    </row>
    <row r="270" spans="1:3" x14ac:dyDescent="0.15">
      <c r="A270" s="15" t="s">
        <v>753</v>
      </c>
      <c r="B270" s="15" t="s">
        <v>788</v>
      </c>
      <c r="C270" s="15" t="s">
        <v>792</v>
      </c>
    </row>
    <row r="271" spans="1:3" x14ac:dyDescent="0.15">
      <c r="A271" s="15" t="s">
        <v>755</v>
      </c>
      <c r="B271" s="15" t="s">
        <v>788</v>
      </c>
      <c r="C271" s="15" t="s">
        <v>792</v>
      </c>
    </row>
    <row r="272" spans="1:3" x14ac:dyDescent="0.15">
      <c r="A272" s="15" t="s">
        <v>757</v>
      </c>
      <c r="B272" s="15" t="s">
        <v>788</v>
      </c>
      <c r="C272" s="15" t="s">
        <v>792</v>
      </c>
    </row>
    <row r="273" spans="1:3" x14ac:dyDescent="0.15">
      <c r="A273" s="15" t="s">
        <v>759</v>
      </c>
      <c r="B273" s="15" t="s">
        <v>788</v>
      </c>
      <c r="C273" s="15" t="s">
        <v>792</v>
      </c>
    </row>
    <row r="274" spans="1:3" x14ac:dyDescent="0.15">
      <c r="A274" s="15" t="s">
        <v>761</v>
      </c>
      <c r="B274" s="15" t="s">
        <v>788</v>
      </c>
      <c r="C274" s="15" t="s">
        <v>792</v>
      </c>
    </row>
    <row r="275" spans="1:3" x14ac:dyDescent="0.15">
      <c r="A275" s="15" t="s">
        <v>763</v>
      </c>
      <c r="B275" s="15" t="s">
        <v>788</v>
      </c>
      <c r="C275" s="15" t="s">
        <v>792</v>
      </c>
    </row>
    <row r="276" spans="1:3" x14ac:dyDescent="0.15">
      <c r="A276" s="15" t="s">
        <v>764</v>
      </c>
      <c r="B276" s="15" t="s">
        <v>789</v>
      </c>
      <c r="C276" s="15" t="s">
        <v>488</v>
      </c>
    </row>
    <row r="277" spans="1:3" x14ac:dyDescent="0.15">
      <c r="A277" s="15" t="s">
        <v>765</v>
      </c>
      <c r="B277" s="15" t="s">
        <v>789</v>
      </c>
      <c r="C277" s="15" t="s">
        <v>495</v>
      </c>
    </row>
    <row r="278" spans="1:3" x14ac:dyDescent="0.15">
      <c r="A278" s="15" t="s">
        <v>766</v>
      </c>
      <c r="B278" s="15" t="s">
        <v>789</v>
      </c>
      <c r="C278" s="15" t="s">
        <v>482</v>
      </c>
    </row>
    <row r="279" spans="1:3" x14ac:dyDescent="0.15">
      <c r="A279" s="15" t="s">
        <v>767</v>
      </c>
      <c r="B279" s="15" t="s">
        <v>789</v>
      </c>
      <c r="C279" s="15" t="s">
        <v>488</v>
      </c>
    </row>
    <row r="280" spans="1:3" x14ac:dyDescent="0.15">
      <c r="A280" s="15" t="s">
        <v>768</v>
      </c>
      <c r="B280" s="15" t="s">
        <v>788</v>
      </c>
      <c r="C280" s="15" t="s">
        <v>792</v>
      </c>
    </row>
    <row r="281" spans="1:3" x14ac:dyDescent="0.15">
      <c r="A281" s="15" t="s">
        <v>770</v>
      </c>
      <c r="B281" s="15" t="s">
        <v>788</v>
      </c>
      <c r="C281" s="15" t="s">
        <v>792</v>
      </c>
    </row>
    <row r="282" spans="1:3" x14ac:dyDescent="0.15">
      <c r="A282" s="15" t="s">
        <v>772</v>
      </c>
      <c r="B282" s="15" t="s">
        <v>788</v>
      </c>
      <c r="C282" s="15" t="s">
        <v>792</v>
      </c>
    </row>
    <row r="283" spans="1:3" x14ac:dyDescent="0.15">
      <c r="A283" s="15" t="s">
        <v>774</v>
      </c>
      <c r="B283" s="15" t="s">
        <v>788</v>
      </c>
      <c r="C283" s="15" t="s">
        <v>792</v>
      </c>
    </row>
    <row r="284" spans="1:3" x14ac:dyDescent="0.15">
      <c r="A284" s="15" t="s">
        <v>776</v>
      </c>
      <c r="B284" s="15" t="s">
        <v>788</v>
      </c>
      <c r="C284" s="15" t="s">
        <v>792</v>
      </c>
    </row>
    <row r="285" spans="1:3" x14ac:dyDescent="0.15">
      <c r="A285" s="15" t="s">
        <v>778</v>
      </c>
      <c r="B285" s="15" t="s">
        <v>788</v>
      </c>
      <c r="C285" s="15" t="s">
        <v>792</v>
      </c>
    </row>
    <row r="286" spans="1:3" x14ac:dyDescent="0.15">
      <c r="A286" s="15" t="s">
        <v>779</v>
      </c>
      <c r="B286" s="15" t="s">
        <v>789</v>
      </c>
      <c r="C286" s="15" t="s">
        <v>792</v>
      </c>
    </row>
    <row r="287" spans="1:3" x14ac:dyDescent="0.15">
      <c r="A287" s="15" t="s">
        <v>781</v>
      </c>
      <c r="B287" s="15" t="s">
        <v>788</v>
      </c>
      <c r="C287" s="15" t="s">
        <v>792</v>
      </c>
    </row>
    <row r="288" spans="1:3" x14ac:dyDescent="0.15">
      <c r="A288" s="15" t="s">
        <v>782</v>
      </c>
      <c r="B288" s="15" t="s">
        <v>791</v>
      </c>
      <c r="C288" s="15" t="s">
        <v>14</v>
      </c>
    </row>
    <row r="289" spans="1:3" x14ac:dyDescent="0.15">
      <c r="A289" s="15" t="s">
        <v>783</v>
      </c>
      <c r="B289" s="15" t="s">
        <v>789</v>
      </c>
      <c r="C289" s="15" t="s">
        <v>792</v>
      </c>
    </row>
    <row r="290" spans="1:3" x14ac:dyDescent="0.15">
      <c r="A290" s="15" t="s">
        <v>785</v>
      </c>
      <c r="B290" s="15" t="s">
        <v>788</v>
      </c>
      <c r="C290" s="15" t="s">
        <v>792</v>
      </c>
    </row>
    <row r="291" spans="1:3" x14ac:dyDescent="0.15">
      <c r="A291" s="15" t="s">
        <v>786</v>
      </c>
      <c r="B291" s="15" t="s">
        <v>789</v>
      </c>
      <c r="C291" s="15" t="s">
        <v>89</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Connections"/>
  <dimension ref="A1:O60"/>
  <sheetViews>
    <sheetView topLeftCell="A4" workbookViewId="0">
      <selection activeCell="B21" sqref="B21"/>
    </sheetView>
  </sheetViews>
  <sheetFormatPr baseColWidth="10" defaultColWidth="8.83203125" defaultRowHeight="13" x14ac:dyDescent="0.15"/>
  <cols>
    <col min="1" max="1" width="10.5" customWidth="1"/>
  </cols>
  <sheetData>
    <row r="1" spans="1:1" x14ac:dyDescent="0.15">
      <c r="A1" t="s">
        <v>23</v>
      </c>
    </row>
    <row r="2" spans="1:1" x14ac:dyDescent="0.15">
      <c r="A2" t="s">
        <v>45</v>
      </c>
    </row>
    <row r="3" spans="1:1" x14ac:dyDescent="0.15">
      <c r="A3" t="s">
        <v>35</v>
      </c>
    </row>
    <row r="4" spans="1:1" x14ac:dyDescent="0.15">
      <c r="A4" t="s">
        <v>36</v>
      </c>
    </row>
    <row r="5" spans="1:1" x14ac:dyDescent="0.15">
      <c r="A5" t="s">
        <v>37</v>
      </c>
    </row>
    <row r="6" spans="1:1" x14ac:dyDescent="0.15">
      <c r="A6" t="s">
        <v>38</v>
      </c>
    </row>
    <row r="7" spans="1:1" x14ac:dyDescent="0.15">
      <c r="A7" t="s">
        <v>39</v>
      </c>
    </row>
    <row r="8" spans="1:1" x14ac:dyDescent="0.15">
      <c r="A8" t="s">
        <v>40</v>
      </c>
    </row>
    <row r="9" spans="1:1" x14ac:dyDescent="0.15">
      <c r="A9" t="s">
        <v>41</v>
      </c>
    </row>
    <row r="10" spans="1:1" x14ac:dyDescent="0.15">
      <c r="A10" t="s">
        <v>42</v>
      </c>
    </row>
    <row r="11" spans="1:1" x14ac:dyDescent="0.15">
      <c r="A11" t="s">
        <v>43</v>
      </c>
    </row>
    <row r="12" spans="1:1" x14ac:dyDescent="0.15">
      <c r="A12" t="s">
        <v>44</v>
      </c>
    </row>
    <row r="13" spans="1:1" x14ac:dyDescent="0.15">
      <c r="A13">
        <v>0</v>
      </c>
    </row>
    <row r="19" spans="1:15" x14ac:dyDescent="0.15">
      <c r="A19" t="s">
        <v>24</v>
      </c>
    </row>
    <row r="20" spans="1:15" s="1" customFormat="1" x14ac:dyDescent="0.15">
      <c r="A20" s="1" t="s">
        <v>26</v>
      </c>
      <c r="D20" s="1" t="s">
        <v>713</v>
      </c>
      <c r="G20" s="1" t="s">
        <v>735</v>
      </c>
      <c r="J20" s="1" t="s">
        <v>738</v>
      </c>
      <c r="M20" s="1" t="s">
        <v>782</v>
      </c>
    </row>
    <row r="21" spans="1:15" s="1" customFormat="1" x14ac:dyDescent="0.15">
      <c r="A21" s="1" t="s">
        <v>27</v>
      </c>
      <c r="B21" s="1" t="s">
        <v>34</v>
      </c>
      <c r="C21" s="1" t="s">
        <v>28</v>
      </c>
      <c r="D21" s="1">
        <v>1</v>
      </c>
      <c r="E21" s="1">
        <v>1</v>
      </c>
      <c r="F21" s="1" t="s">
        <v>10</v>
      </c>
      <c r="G21" s="1">
        <v>1</v>
      </c>
      <c r="H21" s="1">
        <v>1</v>
      </c>
      <c r="I21" s="1" t="s">
        <v>12</v>
      </c>
      <c r="J21" s="1">
        <v>3</v>
      </c>
      <c r="K21" s="1">
        <v>3</v>
      </c>
      <c r="L21" s="1" t="s">
        <v>13</v>
      </c>
      <c r="M21" s="1">
        <v>8</v>
      </c>
      <c r="N21" s="1">
        <v>8</v>
      </c>
      <c r="O21" s="1" t="s">
        <v>21</v>
      </c>
    </row>
    <row r="22" spans="1:15" s="1" customFormat="1" x14ac:dyDescent="0.15">
      <c r="A22" s="1" t="s">
        <v>29</v>
      </c>
      <c r="B22" s="1" t="s">
        <v>30</v>
      </c>
      <c r="C22" s="1" t="s">
        <v>31</v>
      </c>
      <c r="D22" s="1" t="s">
        <v>3</v>
      </c>
      <c r="E22" s="1" t="s">
        <v>4</v>
      </c>
      <c r="G22" s="1" t="s">
        <v>3</v>
      </c>
      <c r="H22" s="1" t="s">
        <v>4</v>
      </c>
      <c r="J22" s="1" t="s">
        <v>3</v>
      </c>
      <c r="K22" s="1" t="s">
        <v>4</v>
      </c>
      <c r="M22" s="1" t="s">
        <v>3</v>
      </c>
      <c r="N22" s="1" t="s">
        <v>4</v>
      </c>
    </row>
    <row r="23" spans="1:15" x14ac:dyDescent="0.15">
      <c r="A23">
        <v>4</v>
      </c>
      <c r="C23" s="1" t="s">
        <v>32</v>
      </c>
      <c r="D23" t="s">
        <v>800</v>
      </c>
      <c r="E23" t="s">
        <v>5</v>
      </c>
      <c r="F23" t="str">
        <f>IF(ch_pd_fluid_phase_001 =0," ",INDEX(cd_LB_pd_fluid_phase_001,ch_pd_fluid_phase_001))</f>
        <v>L</v>
      </c>
      <c r="G23" t="s">
        <v>802</v>
      </c>
      <c r="H23" t="s">
        <v>802</v>
      </c>
      <c r="I23" t="str">
        <f>IF(ch_fm_orif_diam_uid_001 =0," ",INDEX(cd_LB_fm_orif_diam_uid_001,ch_fm_orif_diam_uid_001))</f>
        <v>in</v>
      </c>
      <c r="J23" t="s">
        <v>802</v>
      </c>
      <c r="K23" t="s">
        <v>802</v>
      </c>
      <c r="L23" t="str">
        <f>IF(ch_fm_bleed_hole_diam_uid_001 =0," ",INDEX(cd_LB_fm_bleed_hole_diam_uid_001,ch_fm_bleed_hole_diam_uid_001))</f>
        <v>X</v>
      </c>
      <c r="M23" t="s">
        <v>371</v>
      </c>
      <c r="N23">
        <v>1</v>
      </c>
      <c r="O23" t="str">
        <f>IF(ch_fm_meter_type_001 =0," ",INDEX(cd_LB_fm_meter_type_001,ch_fm_meter_type_001))</f>
        <v>X</v>
      </c>
    </row>
    <row r="24" spans="1:15" x14ac:dyDescent="0.15">
      <c r="C24" s="1" t="s">
        <v>33</v>
      </c>
      <c r="D24" t="s">
        <v>6</v>
      </c>
      <c r="E24" t="s">
        <v>797</v>
      </c>
      <c r="F24" t="str">
        <f>IF(ch_pd_fluid_phase_001 =0," ",INDEX(st_LB_pd_fluid_phase_001,ch_pd_fluid_phase_001))</f>
        <v>Liquid</v>
      </c>
      <c r="G24" t="s">
        <v>11</v>
      </c>
      <c r="H24" t="s">
        <v>11</v>
      </c>
      <c r="I24" t="str">
        <f>IF(ch_fm_orif_diam_uid_001 =0," ",INDEX(st_LB_fm_orif_diam_uid_001,ch_fm_orif_diam_uid_001))</f>
        <v>in</v>
      </c>
      <c r="J24" t="s">
        <v>11</v>
      </c>
      <c r="K24" t="s">
        <v>11</v>
      </c>
      <c r="L24">
        <f>IF(ch_fm_bleed_hole_diam_uid_001 =0," ",INDEX(st_LB_fm_bleed_hole_diam_uid_001,ch_fm_bleed_hole_diam_uid_001))</f>
        <v>0</v>
      </c>
      <c r="M24" t="s">
        <v>15</v>
      </c>
      <c r="N24">
        <v>2</v>
      </c>
      <c r="O24">
        <f>IF(ch_fm_meter_type_001 =0," ",INDEX(st_LB_fm_meter_type_001,ch_fm_meter_type_001))</f>
        <v>0</v>
      </c>
    </row>
    <row r="25" spans="1:15" x14ac:dyDescent="0.15">
      <c r="D25" t="s">
        <v>7</v>
      </c>
      <c r="E25" t="s">
        <v>199</v>
      </c>
      <c r="K25" t="s">
        <v>14</v>
      </c>
      <c r="M25" t="s">
        <v>16</v>
      </c>
      <c r="N25">
        <v>3</v>
      </c>
    </row>
    <row r="26" spans="1:15" x14ac:dyDescent="0.15">
      <c r="D26" t="s">
        <v>8</v>
      </c>
      <c r="E26" t="s">
        <v>9</v>
      </c>
      <c r="M26" t="s">
        <v>17</v>
      </c>
      <c r="N26">
        <v>4</v>
      </c>
    </row>
    <row r="27" spans="1:15" x14ac:dyDescent="0.15">
      <c r="M27" t="s">
        <v>18</v>
      </c>
      <c r="N27">
        <v>5</v>
      </c>
    </row>
    <row r="28" spans="1:15" x14ac:dyDescent="0.15">
      <c r="M28" t="s">
        <v>19</v>
      </c>
      <c r="N28">
        <v>6</v>
      </c>
    </row>
    <row r="29" spans="1:15" x14ac:dyDescent="0.15">
      <c r="M29" t="s">
        <v>20</v>
      </c>
      <c r="N29">
        <v>7</v>
      </c>
    </row>
    <row r="30" spans="1:15" x14ac:dyDescent="0.15">
      <c r="N30" t="s">
        <v>14</v>
      </c>
    </row>
    <row r="59" spans="1:1" x14ac:dyDescent="0.15">
      <c r="A59" t="s">
        <v>25</v>
      </c>
    </row>
    <row r="60" spans="1:1" x14ac:dyDescent="0.15">
      <c r="A60">
        <v>0</v>
      </c>
    </row>
  </sheetData>
  <phoneticPr fontId="0" type="noConversion"/>
  <pageMargins left="0.75" right="0.75" top="1" bottom="1" header="0.5" footer="0.5"/>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X237"/>
  <sheetViews>
    <sheetView workbookViewId="0">
      <selection activeCell="A7" sqref="A7"/>
    </sheetView>
  </sheetViews>
  <sheetFormatPr baseColWidth="10" defaultColWidth="8.83203125" defaultRowHeight="13" x14ac:dyDescent="0.15"/>
  <cols>
    <col min="1" max="1" width="10.83203125" customWidth="1"/>
  </cols>
  <sheetData>
    <row r="1" spans="1:50" x14ac:dyDescent="0.15">
      <c r="A1" s="2" t="s">
        <v>46</v>
      </c>
      <c r="B1" t="s">
        <v>673</v>
      </c>
      <c r="C1" t="s">
        <v>688</v>
      </c>
      <c r="D1" t="s">
        <v>710</v>
      </c>
      <c r="E1" t="s">
        <v>711</v>
      </c>
      <c r="J1" t="s">
        <v>727</v>
      </c>
      <c r="K1" t="s">
        <v>730</v>
      </c>
      <c r="L1" t="s">
        <v>743</v>
      </c>
      <c r="M1" t="s">
        <v>764</v>
      </c>
      <c r="N1" t="s">
        <v>765</v>
      </c>
      <c r="O1" t="s">
        <v>766</v>
      </c>
      <c r="P1" t="s">
        <v>767</v>
      </c>
      <c r="R1" t="s">
        <v>783</v>
      </c>
    </row>
    <row r="2" spans="1:50" x14ac:dyDescent="0.15">
      <c r="A2" s="2" t="s">
        <v>27</v>
      </c>
      <c r="B2">
        <v>4</v>
      </c>
      <c r="C2">
        <v>11</v>
      </c>
      <c r="J2">
        <v>1</v>
      </c>
      <c r="K2">
        <v>4</v>
      </c>
      <c r="L2">
        <v>40</v>
      </c>
      <c r="R2">
        <v>3</v>
      </c>
    </row>
    <row r="3" spans="1:50" x14ac:dyDescent="0.15">
      <c r="A3" s="2" t="s">
        <v>34</v>
      </c>
      <c r="B3">
        <v>4</v>
      </c>
      <c r="C3">
        <v>11</v>
      </c>
      <c r="J3">
        <v>1</v>
      </c>
      <c r="K3">
        <v>4</v>
      </c>
      <c r="L3">
        <v>40</v>
      </c>
      <c r="R3">
        <v>3</v>
      </c>
    </row>
    <row r="4" spans="1:50" x14ac:dyDescent="0.15">
      <c r="A4" s="2" t="s">
        <v>47</v>
      </c>
      <c r="B4" t="str">
        <f>IF(Sel_spec_udf_c03_001 =0," ",T(INDEX(dw_uom_ln__uom_code,Sel_spec_udf_c03_001)))</f>
        <v xml:space="preserve">in        </v>
      </c>
      <c r="C4" t="str">
        <f>IF(Sel_spec_udf_c02_001 =0," ",T(INDEX(dw_uom_ln__uom_code,Sel_spec_udf_c02_001)))</f>
        <v/>
      </c>
      <c r="D4" t="str">
        <f>IF(Sel_cmpnt_mfr_id_001 =0," ",T(INDEX(d_dddw_spec_cmpnt_mfr__cmpnt_mfr_name,Sel_cmpnt_mfr_id_001)))</f>
        <v xml:space="preserve"> </v>
      </c>
      <c r="E4" t="str">
        <f>IF(Sel_cmpnt_mod_id_001 =0," ",T(INDEX(d_dddw_spec_cmpnt_mod__cmpnt_mod_name,Sel_cmpnt_mod_id_001)))</f>
        <v xml:space="preserve"> </v>
      </c>
      <c r="J4" t="str">
        <f>IF(Sel_fm_sub_meter_type_001 =0," ",T(INDEX(d_ex_sub__sub_s,Sel_fm_sub_meter_type_001)))</f>
        <v>Flange Tappings</v>
      </c>
      <c r="K4" t="str">
        <f>IF(Sel_spec_udf_c01_001 =0," ",T(INDEX(dw_uom_ln__uom_code,Sel_spec_udf_c01_001)))</f>
        <v xml:space="preserve">in        </v>
      </c>
      <c r="L4" t="str">
        <f>IF(Sel_fm_diff_press_tr_uid_001 =0," ",T(INDEX(dw_uom_pr__uom_code,Sel_fm_diff_press_tr_uid_001)))</f>
        <v xml:space="preserve">inH2O     </v>
      </c>
      <c r="M4" t="str">
        <f>IF(Sel_pd_temp_uid_001 =0," ",T(INDEX(dw_uom_tm__uom_code,Sel_pd_temp_uid_001)))</f>
        <v xml:space="preserve"> </v>
      </c>
      <c r="N4" t="str">
        <f>IF(Sel_pd_visc_uid_001 =0," ",T(INDEX(dw_uom_vs__uom_code,Sel_pd_visc_uid_001)))</f>
        <v xml:space="preserve"> </v>
      </c>
      <c r="O4" t="str">
        <f>IF(Sel_pd_press_base_uid_001 =0," ",T(INDEX(dw_uom_pr__uom_code,Sel_pd_press_base_uid_001)))</f>
        <v xml:space="preserve"> </v>
      </c>
      <c r="P4" t="str">
        <f>IF(Sel_pd_temp_base_uid_001 =0," ",T(INDEX(dw_uom_tm__uom_code,Sel_pd_temp_base_uid_001)))</f>
        <v xml:space="preserve"> </v>
      </c>
      <c r="R4" t="str">
        <f>IF(Sel_fm_orif_mat_id_001 =0," ",T(INDEX(d_dddw_pipe_orif_material__pipe_mat_name,Sel_fm_orif_mat_id_001)))</f>
        <v>301 S.S.</v>
      </c>
    </row>
    <row r="5" spans="1:50" x14ac:dyDescent="0.15">
      <c r="A5" s="2" t="s">
        <v>48</v>
      </c>
      <c r="B5" t="str">
        <f>IF(Sel_spec_udf_c03_001 =0," ",(INDEX(dw_uom_ln__uom_code,Sel_spec_udf_c03_001)))</f>
        <v xml:space="preserve">in        </v>
      </c>
      <c r="C5">
        <f>IF(Sel_spec_udf_c02_001 =0," ",(INDEX(dw_uom_ln__uom_code,Sel_spec_udf_c02_001)))</f>
        <v>0</v>
      </c>
      <c r="D5" t="str">
        <f>IF(Sel_cmpnt_mfr_id_001 =0," ",(INDEX(d_dddw_spec_cmpnt_mfr__cmpnt_mfr_id,Sel_cmpnt_mfr_id_001)))</f>
        <v xml:space="preserve"> </v>
      </c>
      <c r="E5" t="str">
        <f>IF(Sel_cmpnt_mod_id_001 =0," ",(INDEX(d_dddw_spec_cmpnt_mod__cmpnt_mod_id,Sel_cmpnt_mod_id_001)))</f>
        <v xml:space="preserve"> </v>
      </c>
      <c r="J5">
        <f>IF(Sel_fm_sub_meter_type_001 =0," ",(INDEX(d_ex_sub__id,Sel_fm_sub_meter_type_001)))</f>
        <v>2</v>
      </c>
      <c r="K5" t="str">
        <f>IF(Sel_spec_udf_c01_001 =0," ",(INDEX(dw_uom_ln__uom_code,Sel_spec_udf_c01_001)))</f>
        <v xml:space="preserve">in        </v>
      </c>
      <c r="L5" t="str">
        <f>IF(Sel_fm_diff_press_tr_uid_001 =0," ",(INDEX(dw_uom_pr__uom_code,Sel_fm_diff_press_tr_uid_001)))</f>
        <v xml:space="preserve">inH2O     </v>
      </c>
      <c r="M5" t="str">
        <f>IF(Sel_pd_temp_uid_001 =0," ",(INDEX(dw_uom_tm__uom_code,Sel_pd_temp_uid_001)))</f>
        <v xml:space="preserve"> </v>
      </c>
      <c r="N5" t="str">
        <f>IF(Sel_pd_visc_uid_001 =0," ",(INDEX(dw_uom_vs__uom_code,Sel_pd_visc_uid_001)))</f>
        <v xml:space="preserve"> </v>
      </c>
      <c r="O5" t="str">
        <f>IF(Sel_pd_press_base_uid_001 =0," ",(INDEX(dw_uom_pr__uom_code,Sel_pd_press_base_uid_001)))</f>
        <v xml:space="preserve"> </v>
      </c>
      <c r="P5" t="str">
        <f>IF(Sel_pd_temp_base_uid_001 =0," ",(INDEX(dw_uom_tm__uom_code,Sel_pd_temp_base_uid_001)))</f>
        <v xml:space="preserve"> </v>
      </c>
      <c r="R5">
        <f>IF(Sel_fm_orif_mat_id_001 =0," ",(INDEX(d_dddw_pipe_orif_material__pipe_orif_mat_id,Sel_fm_orif_mat_id_001)))</f>
        <v>2</v>
      </c>
    </row>
    <row r="6" spans="1:50" x14ac:dyDescent="0.15">
      <c r="A6" s="2">
        <v>18</v>
      </c>
    </row>
    <row r="7" spans="1:50" x14ac:dyDescent="0.15">
      <c r="A7" s="2" t="s">
        <v>54</v>
      </c>
    </row>
    <row r="8" spans="1:50" x14ac:dyDescent="0.15">
      <c r="A8" s="2"/>
    </row>
    <row r="9" spans="1:50" x14ac:dyDescent="0.15">
      <c r="A9" s="2"/>
    </row>
    <row r="10" spans="1:50" x14ac:dyDescent="0.15">
      <c r="A10" t="s">
        <v>75</v>
      </c>
      <c r="B10" t="s">
        <v>76</v>
      </c>
      <c r="D10" t="s">
        <v>87</v>
      </c>
      <c r="E10" t="s">
        <v>88</v>
      </c>
      <c r="G10" t="s">
        <v>88</v>
      </c>
      <c r="H10" t="s">
        <v>98</v>
      </c>
      <c r="I10" t="s">
        <v>99</v>
      </c>
      <c r="J10" t="s">
        <v>100</v>
      </c>
      <c r="L10" t="s">
        <v>327</v>
      </c>
      <c r="M10" t="s">
        <v>328</v>
      </c>
      <c r="O10" t="s">
        <v>327</v>
      </c>
      <c r="P10" t="s">
        <v>329</v>
      </c>
      <c r="R10" t="s">
        <v>327</v>
      </c>
      <c r="S10" t="s">
        <v>330</v>
      </c>
      <c r="U10" t="s">
        <v>327</v>
      </c>
      <c r="V10" t="s">
        <v>331</v>
      </c>
      <c r="X10" t="s">
        <v>332</v>
      </c>
      <c r="Y10" t="s">
        <v>333</v>
      </c>
      <c r="Z10" t="s">
        <v>334</v>
      </c>
      <c r="AA10" t="s">
        <v>335</v>
      </c>
      <c r="AC10" t="s">
        <v>76</v>
      </c>
      <c r="AD10" t="s">
        <v>75</v>
      </c>
      <c r="AF10" t="s">
        <v>75</v>
      </c>
      <c r="AG10" t="s">
        <v>76</v>
      </c>
      <c r="AI10" t="s">
        <v>75</v>
      </c>
      <c r="AJ10" t="s">
        <v>76</v>
      </c>
      <c r="AL10" t="s">
        <v>327</v>
      </c>
      <c r="AM10" t="s">
        <v>329</v>
      </c>
      <c r="AN10" t="s">
        <v>328</v>
      </c>
      <c r="AO10" t="s">
        <v>330</v>
      </c>
      <c r="AP10" t="s">
        <v>508</v>
      </c>
      <c r="AQ10" t="s">
        <v>509</v>
      </c>
      <c r="AS10" t="s">
        <v>510</v>
      </c>
      <c r="AT10" t="s">
        <v>511</v>
      </c>
      <c r="AU10" t="s">
        <v>512</v>
      </c>
      <c r="AW10" t="s">
        <v>537</v>
      </c>
      <c r="AX10" t="s">
        <v>538</v>
      </c>
    </row>
    <row r="11" spans="1:50" x14ac:dyDescent="0.15">
      <c r="A11" t="s">
        <v>77</v>
      </c>
      <c r="B11">
        <v>353</v>
      </c>
      <c r="D11" t="s">
        <v>89</v>
      </c>
      <c r="E11">
        <v>0</v>
      </c>
      <c r="G11">
        <v>0</v>
      </c>
      <c r="H11">
        <v>0</v>
      </c>
      <c r="I11">
        <v>0</v>
      </c>
      <c r="J11" t="s">
        <v>89</v>
      </c>
      <c r="L11">
        <v>0</v>
      </c>
      <c r="O11">
        <v>0</v>
      </c>
      <c r="P11" t="s">
        <v>89</v>
      </c>
      <c r="R11">
        <v>0</v>
      </c>
      <c r="U11">
        <v>0</v>
      </c>
      <c r="X11" t="s">
        <v>336</v>
      </c>
      <c r="Y11">
        <v>1</v>
      </c>
      <c r="Z11">
        <v>1</v>
      </c>
      <c r="AA11">
        <v>2</v>
      </c>
      <c r="AC11" t="s">
        <v>377</v>
      </c>
      <c r="AD11" t="s">
        <v>378</v>
      </c>
      <c r="AF11" t="s">
        <v>486</v>
      </c>
      <c r="AG11">
        <v>165</v>
      </c>
      <c r="AI11" t="s">
        <v>490</v>
      </c>
      <c r="AJ11">
        <v>122</v>
      </c>
      <c r="AL11">
        <v>0</v>
      </c>
      <c r="AM11" t="s">
        <v>89</v>
      </c>
      <c r="AP11">
        <v>0</v>
      </c>
      <c r="AS11" t="s">
        <v>513</v>
      </c>
      <c r="AT11">
        <v>0</v>
      </c>
      <c r="AU11" t="s">
        <v>485</v>
      </c>
      <c r="AW11">
        <v>0</v>
      </c>
      <c r="AX11" t="s">
        <v>89</v>
      </c>
    </row>
    <row r="12" spans="1:50" x14ac:dyDescent="0.15">
      <c r="A12" t="s">
        <v>78</v>
      </c>
      <c r="B12">
        <v>5</v>
      </c>
      <c r="D12" t="s">
        <v>90</v>
      </c>
      <c r="E12">
        <v>1</v>
      </c>
      <c r="G12">
        <v>1</v>
      </c>
      <c r="H12">
        <v>6</v>
      </c>
      <c r="I12">
        <v>1</v>
      </c>
      <c r="J12" t="s">
        <v>101</v>
      </c>
      <c r="X12" t="s">
        <v>337</v>
      </c>
      <c r="Y12">
        <v>1</v>
      </c>
      <c r="Z12">
        <v>2</v>
      </c>
      <c r="AA12">
        <v>3</v>
      </c>
      <c r="AC12" t="s">
        <v>377</v>
      </c>
      <c r="AD12" t="s">
        <v>379</v>
      </c>
      <c r="AF12" t="s">
        <v>487</v>
      </c>
      <c r="AG12">
        <v>163</v>
      </c>
      <c r="AI12" t="s">
        <v>491</v>
      </c>
      <c r="AJ12">
        <v>128</v>
      </c>
      <c r="AS12" t="s">
        <v>514</v>
      </c>
      <c r="AT12">
        <v>1</v>
      </c>
      <c r="AU12" t="s">
        <v>515</v>
      </c>
      <c r="AW12">
        <v>6076</v>
      </c>
      <c r="AX12" t="s">
        <v>539</v>
      </c>
    </row>
    <row r="13" spans="1:50" x14ac:dyDescent="0.15">
      <c r="A13" t="s">
        <v>79</v>
      </c>
      <c r="B13">
        <v>8</v>
      </c>
      <c r="D13" t="s">
        <v>91</v>
      </c>
      <c r="E13">
        <v>2</v>
      </c>
      <c r="G13">
        <v>1</v>
      </c>
      <c r="H13">
        <v>6</v>
      </c>
      <c r="I13">
        <v>2</v>
      </c>
      <c r="J13" t="s">
        <v>102</v>
      </c>
      <c r="X13" t="s">
        <v>338</v>
      </c>
      <c r="Y13">
        <v>1</v>
      </c>
      <c r="Z13">
        <v>3</v>
      </c>
      <c r="AA13">
        <v>4</v>
      </c>
      <c r="AC13" t="s">
        <v>377</v>
      </c>
      <c r="AD13" t="s">
        <v>380</v>
      </c>
      <c r="AF13" t="s">
        <v>488</v>
      </c>
      <c r="AG13">
        <v>164</v>
      </c>
      <c r="AI13" t="s">
        <v>492</v>
      </c>
      <c r="AJ13">
        <v>355</v>
      </c>
      <c r="AS13" t="s">
        <v>516</v>
      </c>
      <c r="AT13">
        <v>2</v>
      </c>
      <c r="AU13" t="s">
        <v>517</v>
      </c>
      <c r="AW13">
        <v>9187</v>
      </c>
      <c r="AX13" t="s">
        <v>540</v>
      </c>
    </row>
    <row r="14" spans="1:50" x14ac:dyDescent="0.15">
      <c r="A14" t="s">
        <v>80</v>
      </c>
      <c r="B14">
        <v>7</v>
      </c>
      <c r="D14" t="s">
        <v>92</v>
      </c>
      <c r="E14">
        <v>5</v>
      </c>
      <c r="G14">
        <v>1</v>
      </c>
      <c r="H14">
        <v>6</v>
      </c>
      <c r="I14">
        <v>3</v>
      </c>
      <c r="J14" t="s">
        <v>103</v>
      </c>
      <c r="X14" t="s">
        <v>339</v>
      </c>
      <c r="Y14">
        <v>1</v>
      </c>
      <c r="Z14">
        <v>4</v>
      </c>
      <c r="AA14">
        <v>5</v>
      </c>
      <c r="AC14" t="s">
        <v>381</v>
      </c>
      <c r="AD14" t="s">
        <v>382</v>
      </c>
      <c r="AF14" t="s">
        <v>489</v>
      </c>
      <c r="AG14">
        <v>166</v>
      </c>
      <c r="AI14" t="s">
        <v>493</v>
      </c>
      <c r="AJ14">
        <v>356</v>
      </c>
      <c r="AS14" t="s">
        <v>518</v>
      </c>
      <c r="AT14">
        <v>3</v>
      </c>
      <c r="AU14" t="s">
        <v>517</v>
      </c>
    </row>
    <row r="15" spans="1:50" x14ac:dyDescent="0.15">
      <c r="A15" t="s">
        <v>81</v>
      </c>
      <c r="B15">
        <v>226</v>
      </c>
      <c r="D15" t="s">
        <v>93</v>
      </c>
      <c r="E15">
        <v>7</v>
      </c>
      <c r="G15">
        <v>1</v>
      </c>
      <c r="H15">
        <v>6</v>
      </c>
      <c r="I15">
        <v>4</v>
      </c>
      <c r="J15" t="s">
        <v>104</v>
      </c>
      <c r="X15" t="s">
        <v>340</v>
      </c>
      <c r="Y15">
        <v>1</v>
      </c>
      <c r="Z15">
        <v>5</v>
      </c>
      <c r="AA15">
        <v>6</v>
      </c>
      <c r="AC15" t="s">
        <v>381</v>
      </c>
      <c r="AD15" t="s">
        <v>383</v>
      </c>
      <c r="AG15">
        <v>0</v>
      </c>
      <c r="AI15" t="s">
        <v>494</v>
      </c>
      <c r="AJ15">
        <v>281</v>
      </c>
      <c r="AS15" t="s">
        <v>519</v>
      </c>
      <c r="AT15">
        <v>4</v>
      </c>
      <c r="AU15" t="s">
        <v>517</v>
      </c>
    </row>
    <row r="16" spans="1:50" x14ac:dyDescent="0.15">
      <c r="A16" t="s">
        <v>82</v>
      </c>
      <c r="B16">
        <v>4</v>
      </c>
      <c r="D16" t="s">
        <v>94</v>
      </c>
      <c r="E16">
        <v>6</v>
      </c>
      <c r="G16">
        <v>1</v>
      </c>
      <c r="H16">
        <v>6</v>
      </c>
      <c r="I16">
        <v>5</v>
      </c>
      <c r="J16" t="s">
        <v>105</v>
      </c>
      <c r="X16" t="s">
        <v>341</v>
      </c>
      <c r="Y16">
        <v>1</v>
      </c>
      <c r="Z16">
        <v>6</v>
      </c>
      <c r="AA16">
        <v>7</v>
      </c>
      <c r="AC16" t="s">
        <v>381</v>
      </c>
      <c r="AD16" t="s">
        <v>384</v>
      </c>
      <c r="AI16" t="s">
        <v>495</v>
      </c>
      <c r="AJ16">
        <v>121</v>
      </c>
      <c r="AS16" t="s">
        <v>520</v>
      </c>
      <c r="AT16">
        <v>5</v>
      </c>
      <c r="AU16" t="s">
        <v>517</v>
      </c>
    </row>
    <row r="17" spans="1:47" x14ac:dyDescent="0.15">
      <c r="A17" t="s">
        <v>83</v>
      </c>
      <c r="B17">
        <v>399</v>
      </c>
      <c r="D17" t="s">
        <v>95</v>
      </c>
      <c r="E17">
        <v>3</v>
      </c>
      <c r="G17">
        <v>1</v>
      </c>
      <c r="H17">
        <v>6</v>
      </c>
      <c r="I17">
        <v>6</v>
      </c>
      <c r="J17" t="s">
        <v>106</v>
      </c>
      <c r="X17" t="s">
        <v>342</v>
      </c>
      <c r="Y17">
        <v>1</v>
      </c>
      <c r="Z17">
        <v>7</v>
      </c>
      <c r="AA17">
        <v>8</v>
      </c>
      <c r="AC17" t="s">
        <v>385</v>
      </c>
      <c r="AD17" t="s">
        <v>386</v>
      </c>
      <c r="AI17" t="s">
        <v>496</v>
      </c>
      <c r="AJ17">
        <v>168</v>
      </c>
      <c r="AS17" t="s">
        <v>521</v>
      </c>
      <c r="AT17">
        <v>6</v>
      </c>
      <c r="AU17" t="s">
        <v>517</v>
      </c>
    </row>
    <row r="18" spans="1:47" x14ac:dyDescent="0.15">
      <c r="A18" t="s">
        <v>84</v>
      </c>
      <c r="B18">
        <v>10</v>
      </c>
      <c r="D18" t="s">
        <v>96</v>
      </c>
      <c r="E18">
        <v>8</v>
      </c>
      <c r="G18">
        <v>1</v>
      </c>
      <c r="H18">
        <v>6</v>
      </c>
      <c r="I18">
        <v>7</v>
      </c>
      <c r="J18" t="s">
        <v>107</v>
      </c>
      <c r="X18" t="s">
        <v>343</v>
      </c>
      <c r="Y18">
        <v>1</v>
      </c>
      <c r="Z18">
        <v>8</v>
      </c>
      <c r="AA18">
        <v>9</v>
      </c>
      <c r="AC18" t="s">
        <v>385</v>
      </c>
      <c r="AD18" t="s">
        <v>387</v>
      </c>
      <c r="AI18" t="s">
        <v>497</v>
      </c>
      <c r="AJ18">
        <v>279</v>
      </c>
      <c r="AS18" t="s">
        <v>522</v>
      </c>
      <c r="AT18">
        <v>7</v>
      </c>
      <c r="AU18" t="s">
        <v>517</v>
      </c>
    </row>
    <row r="19" spans="1:47" x14ac:dyDescent="0.15">
      <c r="A19" t="s">
        <v>85</v>
      </c>
      <c r="B19">
        <v>6</v>
      </c>
      <c r="D19" t="s">
        <v>97</v>
      </c>
      <c r="E19">
        <v>4</v>
      </c>
      <c r="G19">
        <v>2</v>
      </c>
      <c r="H19">
        <v>6</v>
      </c>
      <c r="I19">
        <v>8</v>
      </c>
      <c r="J19" t="s">
        <v>108</v>
      </c>
      <c r="X19" t="s">
        <v>344</v>
      </c>
      <c r="Y19">
        <v>2</v>
      </c>
      <c r="Z19">
        <v>1</v>
      </c>
      <c r="AA19">
        <v>11</v>
      </c>
      <c r="AC19" t="s">
        <v>385</v>
      </c>
      <c r="AD19" t="s">
        <v>388</v>
      </c>
      <c r="AI19" t="s">
        <v>498</v>
      </c>
      <c r="AJ19">
        <v>170</v>
      </c>
      <c r="AS19" t="s">
        <v>523</v>
      </c>
      <c r="AT19">
        <v>8</v>
      </c>
      <c r="AU19" t="s">
        <v>485</v>
      </c>
    </row>
    <row r="20" spans="1:47" x14ac:dyDescent="0.15">
      <c r="A20" t="s">
        <v>86</v>
      </c>
      <c r="B20">
        <v>9</v>
      </c>
      <c r="G20">
        <v>2</v>
      </c>
      <c r="H20">
        <v>6</v>
      </c>
      <c r="I20">
        <v>9</v>
      </c>
      <c r="J20" t="s">
        <v>109</v>
      </c>
      <c r="X20" t="s">
        <v>337</v>
      </c>
      <c r="Y20">
        <v>2</v>
      </c>
      <c r="Z20">
        <v>2</v>
      </c>
      <c r="AA20">
        <v>12</v>
      </c>
      <c r="AC20" t="s">
        <v>389</v>
      </c>
      <c r="AD20" t="s">
        <v>390</v>
      </c>
      <c r="AI20" t="s">
        <v>499</v>
      </c>
      <c r="AJ20">
        <v>169</v>
      </c>
      <c r="AS20" t="s">
        <v>524</v>
      </c>
      <c r="AT20">
        <v>9</v>
      </c>
      <c r="AU20" t="s">
        <v>485</v>
      </c>
    </row>
    <row r="21" spans="1:47" x14ac:dyDescent="0.15">
      <c r="B21">
        <v>0</v>
      </c>
      <c r="G21">
        <v>2</v>
      </c>
      <c r="H21">
        <v>6</v>
      </c>
      <c r="I21">
        <v>10</v>
      </c>
      <c r="J21" t="s">
        <v>110</v>
      </c>
      <c r="X21" t="s">
        <v>345</v>
      </c>
      <c r="Y21">
        <v>2</v>
      </c>
      <c r="Z21">
        <v>3</v>
      </c>
      <c r="AA21">
        <v>13</v>
      </c>
      <c r="AC21" t="s">
        <v>389</v>
      </c>
      <c r="AD21" t="s">
        <v>391</v>
      </c>
      <c r="AI21" t="s">
        <v>500</v>
      </c>
      <c r="AJ21">
        <v>123</v>
      </c>
      <c r="AS21" t="s">
        <v>525</v>
      </c>
      <c r="AT21">
        <v>10</v>
      </c>
      <c r="AU21" t="s">
        <v>485</v>
      </c>
    </row>
    <row r="22" spans="1:47" x14ac:dyDescent="0.15">
      <c r="G22">
        <v>2</v>
      </c>
      <c r="H22">
        <v>6</v>
      </c>
      <c r="I22">
        <v>11</v>
      </c>
      <c r="J22" t="s">
        <v>111</v>
      </c>
      <c r="X22" t="s">
        <v>346</v>
      </c>
      <c r="Y22">
        <v>3</v>
      </c>
      <c r="Z22">
        <v>0</v>
      </c>
      <c r="AA22">
        <v>14</v>
      </c>
      <c r="AC22" t="s">
        <v>389</v>
      </c>
      <c r="AD22" t="s">
        <v>392</v>
      </c>
      <c r="AI22" t="s">
        <v>501</v>
      </c>
      <c r="AJ22">
        <v>124</v>
      </c>
      <c r="AS22" t="s">
        <v>526</v>
      </c>
      <c r="AT22">
        <v>11</v>
      </c>
      <c r="AU22" t="s">
        <v>485</v>
      </c>
    </row>
    <row r="23" spans="1:47" x14ac:dyDescent="0.15">
      <c r="G23">
        <v>2</v>
      </c>
      <c r="H23">
        <v>6</v>
      </c>
      <c r="I23">
        <v>12</v>
      </c>
      <c r="J23" t="s">
        <v>112</v>
      </c>
      <c r="X23" t="s">
        <v>346</v>
      </c>
      <c r="Y23">
        <v>4</v>
      </c>
      <c r="Z23">
        <v>0</v>
      </c>
      <c r="AA23">
        <v>15</v>
      </c>
      <c r="AC23" t="s">
        <v>393</v>
      </c>
      <c r="AD23" t="s">
        <v>394</v>
      </c>
      <c r="AI23" t="s">
        <v>502</v>
      </c>
      <c r="AJ23">
        <v>125</v>
      </c>
      <c r="AS23" t="s">
        <v>527</v>
      </c>
      <c r="AT23">
        <v>12</v>
      </c>
      <c r="AU23" t="s">
        <v>485</v>
      </c>
    </row>
    <row r="24" spans="1:47" x14ac:dyDescent="0.15">
      <c r="G24">
        <v>2</v>
      </c>
      <c r="H24">
        <v>6</v>
      </c>
      <c r="I24">
        <v>13</v>
      </c>
      <c r="J24" t="s">
        <v>113</v>
      </c>
      <c r="X24" t="s">
        <v>347</v>
      </c>
      <c r="Y24">
        <v>5</v>
      </c>
      <c r="Z24">
        <v>1</v>
      </c>
      <c r="AA24">
        <v>17</v>
      </c>
      <c r="AC24" t="s">
        <v>393</v>
      </c>
      <c r="AD24" t="s">
        <v>395</v>
      </c>
      <c r="AI24" t="s">
        <v>503</v>
      </c>
      <c r="AJ24">
        <v>126</v>
      </c>
      <c r="AS24" t="s">
        <v>528</v>
      </c>
      <c r="AT24">
        <v>13</v>
      </c>
      <c r="AU24" t="s">
        <v>485</v>
      </c>
    </row>
    <row r="25" spans="1:47" x14ac:dyDescent="0.15">
      <c r="G25">
        <v>2</v>
      </c>
      <c r="H25">
        <v>6</v>
      </c>
      <c r="I25">
        <v>14</v>
      </c>
      <c r="J25" t="s">
        <v>114</v>
      </c>
      <c r="X25" t="s">
        <v>348</v>
      </c>
      <c r="Y25">
        <v>5</v>
      </c>
      <c r="Z25">
        <v>2</v>
      </c>
      <c r="AA25">
        <v>18</v>
      </c>
      <c r="AC25" t="s">
        <v>393</v>
      </c>
      <c r="AD25" t="s">
        <v>396</v>
      </c>
      <c r="AI25" t="s">
        <v>504</v>
      </c>
      <c r="AJ25">
        <v>278</v>
      </c>
      <c r="AS25" t="s">
        <v>529</v>
      </c>
      <c r="AT25">
        <v>14</v>
      </c>
      <c r="AU25" t="s">
        <v>485</v>
      </c>
    </row>
    <row r="26" spans="1:47" x14ac:dyDescent="0.15">
      <c r="G26">
        <v>2</v>
      </c>
      <c r="H26">
        <v>6</v>
      </c>
      <c r="I26">
        <v>15</v>
      </c>
      <c r="J26" t="s">
        <v>115</v>
      </c>
      <c r="X26" t="s">
        <v>349</v>
      </c>
      <c r="Y26">
        <v>5</v>
      </c>
      <c r="Z26">
        <v>3</v>
      </c>
      <c r="AA26">
        <v>19</v>
      </c>
      <c r="AC26" t="s">
        <v>397</v>
      </c>
      <c r="AD26" t="s">
        <v>398</v>
      </c>
      <c r="AI26" t="s">
        <v>505</v>
      </c>
      <c r="AJ26">
        <v>280</v>
      </c>
      <c r="AS26" t="s">
        <v>530</v>
      </c>
      <c r="AT26">
        <v>15</v>
      </c>
      <c r="AU26" t="s">
        <v>485</v>
      </c>
    </row>
    <row r="27" spans="1:47" x14ac:dyDescent="0.15">
      <c r="G27">
        <v>2</v>
      </c>
      <c r="H27">
        <v>6</v>
      </c>
      <c r="I27">
        <v>16</v>
      </c>
      <c r="J27" t="s">
        <v>116</v>
      </c>
      <c r="X27" t="s">
        <v>350</v>
      </c>
      <c r="Y27">
        <v>5</v>
      </c>
      <c r="Z27">
        <v>4</v>
      </c>
      <c r="AA27">
        <v>20</v>
      </c>
      <c r="AC27" t="s">
        <v>397</v>
      </c>
      <c r="AD27" t="s">
        <v>399</v>
      </c>
      <c r="AI27" t="s">
        <v>506</v>
      </c>
      <c r="AJ27">
        <v>167</v>
      </c>
      <c r="AS27" t="s">
        <v>531</v>
      </c>
      <c r="AT27">
        <v>16</v>
      </c>
      <c r="AU27" t="s">
        <v>485</v>
      </c>
    </row>
    <row r="28" spans="1:47" x14ac:dyDescent="0.15">
      <c r="G28">
        <v>2</v>
      </c>
      <c r="H28">
        <v>6</v>
      </c>
      <c r="I28">
        <v>17</v>
      </c>
      <c r="J28" t="s">
        <v>117</v>
      </c>
      <c r="X28" t="s">
        <v>351</v>
      </c>
      <c r="Y28">
        <v>5</v>
      </c>
      <c r="Z28">
        <v>5</v>
      </c>
      <c r="AA28">
        <v>21</v>
      </c>
      <c r="AC28" t="s">
        <v>397</v>
      </c>
      <c r="AD28" t="s">
        <v>400</v>
      </c>
      <c r="AI28" t="s">
        <v>507</v>
      </c>
      <c r="AJ28">
        <v>127</v>
      </c>
      <c r="AS28" t="s">
        <v>532</v>
      </c>
      <c r="AT28">
        <v>17</v>
      </c>
      <c r="AU28" t="s">
        <v>485</v>
      </c>
    </row>
    <row r="29" spans="1:47" x14ac:dyDescent="0.15">
      <c r="G29">
        <v>2</v>
      </c>
      <c r="H29">
        <v>6</v>
      </c>
      <c r="I29">
        <v>18</v>
      </c>
      <c r="J29" t="s">
        <v>118</v>
      </c>
      <c r="X29" t="s">
        <v>352</v>
      </c>
      <c r="Y29">
        <v>6</v>
      </c>
      <c r="Z29">
        <v>1</v>
      </c>
      <c r="AA29">
        <v>23</v>
      </c>
      <c r="AC29" t="s">
        <v>401</v>
      </c>
      <c r="AD29" t="s">
        <v>402</v>
      </c>
      <c r="AJ29">
        <v>0</v>
      </c>
      <c r="AS29" t="s">
        <v>533</v>
      </c>
      <c r="AT29">
        <v>18</v>
      </c>
      <c r="AU29" t="s">
        <v>485</v>
      </c>
    </row>
    <row r="30" spans="1:47" x14ac:dyDescent="0.15">
      <c r="G30">
        <v>2</v>
      </c>
      <c r="H30">
        <v>6</v>
      </c>
      <c r="I30">
        <v>19</v>
      </c>
      <c r="J30" t="s">
        <v>119</v>
      </c>
      <c r="X30" t="s">
        <v>353</v>
      </c>
      <c r="Y30">
        <v>6</v>
      </c>
      <c r="Z30">
        <v>2</v>
      </c>
      <c r="AA30">
        <v>24</v>
      </c>
      <c r="AC30" t="s">
        <v>401</v>
      </c>
      <c r="AD30" t="s">
        <v>403</v>
      </c>
      <c r="AS30" t="s">
        <v>534</v>
      </c>
      <c r="AT30">
        <v>19</v>
      </c>
      <c r="AU30" t="s">
        <v>485</v>
      </c>
    </row>
    <row r="31" spans="1:47" x14ac:dyDescent="0.15">
      <c r="G31">
        <v>2</v>
      </c>
      <c r="H31">
        <v>6</v>
      </c>
      <c r="I31">
        <v>20</v>
      </c>
      <c r="J31" t="s">
        <v>120</v>
      </c>
      <c r="X31" t="s">
        <v>354</v>
      </c>
      <c r="Y31">
        <v>6</v>
      </c>
      <c r="Z31">
        <v>3</v>
      </c>
      <c r="AA31">
        <v>25</v>
      </c>
      <c r="AC31" t="s">
        <v>401</v>
      </c>
      <c r="AD31" t="s">
        <v>404</v>
      </c>
      <c r="AS31" t="s">
        <v>535</v>
      </c>
      <c r="AT31">
        <v>20</v>
      </c>
      <c r="AU31" t="s">
        <v>485</v>
      </c>
    </row>
    <row r="32" spans="1:47" x14ac:dyDescent="0.15">
      <c r="G32">
        <v>2</v>
      </c>
      <c r="H32">
        <v>6</v>
      </c>
      <c r="I32">
        <v>21</v>
      </c>
      <c r="J32" t="s">
        <v>121</v>
      </c>
      <c r="X32" t="s">
        <v>355</v>
      </c>
      <c r="Y32">
        <v>6</v>
      </c>
      <c r="Z32">
        <v>4</v>
      </c>
      <c r="AA32">
        <v>26</v>
      </c>
      <c r="AC32" t="s">
        <v>405</v>
      </c>
      <c r="AD32" t="s">
        <v>406</v>
      </c>
      <c r="AS32" t="s">
        <v>536</v>
      </c>
      <c r="AT32">
        <v>21</v>
      </c>
      <c r="AU32" t="s">
        <v>485</v>
      </c>
    </row>
    <row r="33" spans="7:30" x14ac:dyDescent="0.15">
      <c r="G33">
        <v>2</v>
      </c>
      <c r="H33">
        <v>6</v>
      </c>
      <c r="I33">
        <v>22</v>
      </c>
      <c r="J33" t="s">
        <v>122</v>
      </c>
      <c r="X33" t="s">
        <v>356</v>
      </c>
      <c r="Y33">
        <v>7</v>
      </c>
      <c r="Z33">
        <v>1</v>
      </c>
      <c r="AA33">
        <v>28</v>
      </c>
      <c r="AC33" t="s">
        <v>405</v>
      </c>
      <c r="AD33" t="s">
        <v>407</v>
      </c>
    </row>
    <row r="34" spans="7:30" x14ac:dyDescent="0.15">
      <c r="G34">
        <v>2</v>
      </c>
      <c r="H34">
        <v>6</v>
      </c>
      <c r="I34">
        <v>23</v>
      </c>
      <c r="J34" t="s">
        <v>123</v>
      </c>
      <c r="X34" t="s">
        <v>357</v>
      </c>
      <c r="Y34">
        <v>7</v>
      </c>
      <c r="Z34">
        <v>2</v>
      </c>
      <c r="AA34">
        <v>29</v>
      </c>
      <c r="AC34" t="s">
        <v>405</v>
      </c>
      <c r="AD34" t="s">
        <v>408</v>
      </c>
    </row>
    <row r="35" spans="7:30" x14ac:dyDescent="0.15">
      <c r="G35">
        <v>2</v>
      </c>
      <c r="H35">
        <v>6</v>
      </c>
      <c r="I35">
        <v>24</v>
      </c>
      <c r="J35" t="s">
        <v>124</v>
      </c>
      <c r="X35" t="s">
        <v>358</v>
      </c>
      <c r="Y35">
        <v>7</v>
      </c>
      <c r="Z35">
        <v>3</v>
      </c>
      <c r="AA35">
        <v>30</v>
      </c>
      <c r="AC35" t="s">
        <v>409</v>
      </c>
      <c r="AD35" t="s">
        <v>410</v>
      </c>
    </row>
    <row r="36" spans="7:30" x14ac:dyDescent="0.15">
      <c r="G36">
        <v>2</v>
      </c>
      <c r="H36">
        <v>6</v>
      </c>
      <c r="I36">
        <v>25</v>
      </c>
      <c r="J36" t="s">
        <v>125</v>
      </c>
      <c r="X36" t="s">
        <v>359</v>
      </c>
      <c r="Y36">
        <v>7</v>
      </c>
      <c r="Z36">
        <v>4</v>
      </c>
      <c r="AA36">
        <v>31</v>
      </c>
      <c r="AC36" t="s">
        <v>409</v>
      </c>
      <c r="AD36" t="s">
        <v>411</v>
      </c>
    </row>
    <row r="37" spans="7:30" x14ac:dyDescent="0.15">
      <c r="G37">
        <v>2</v>
      </c>
      <c r="H37">
        <v>6</v>
      </c>
      <c r="I37">
        <v>26</v>
      </c>
      <c r="J37" t="s">
        <v>126</v>
      </c>
      <c r="X37" t="s">
        <v>336</v>
      </c>
      <c r="Y37">
        <v>8</v>
      </c>
      <c r="Z37">
        <v>1</v>
      </c>
      <c r="AA37">
        <v>33</v>
      </c>
      <c r="AC37" t="s">
        <v>409</v>
      </c>
      <c r="AD37" t="s">
        <v>412</v>
      </c>
    </row>
    <row r="38" spans="7:30" x14ac:dyDescent="0.15">
      <c r="G38">
        <v>2</v>
      </c>
      <c r="H38">
        <v>6</v>
      </c>
      <c r="I38">
        <v>27</v>
      </c>
      <c r="J38" t="s">
        <v>127</v>
      </c>
      <c r="X38" t="s">
        <v>360</v>
      </c>
      <c r="Y38">
        <v>8</v>
      </c>
      <c r="Z38">
        <v>2</v>
      </c>
      <c r="AA38">
        <v>34</v>
      </c>
      <c r="AC38" t="s">
        <v>413</v>
      </c>
      <c r="AD38" t="s">
        <v>414</v>
      </c>
    </row>
    <row r="39" spans="7:30" x14ac:dyDescent="0.15">
      <c r="G39">
        <v>2</v>
      </c>
      <c r="H39">
        <v>6</v>
      </c>
      <c r="I39">
        <v>28</v>
      </c>
      <c r="J39" t="s">
        <v>128</v>
      </c>
      <c r="X39" t="s">
        <v>361</v>
      </c>
      <c r="Y39">
        <v>9</v>
      </c>
      <c r="Z39">
        <v>1</v>
      </c>
      <c r="AA39">
        <v>36</v>
      </c>
      <c r="AC39" t="s">
        <v>413</v>
      </c>
      <c r="AD39" t="s">
        <v>415</v>
      </c>
    </row>
    <row r="40" spans="7:30" x14ac:dyDescent="0.15">
      <c r="G40">
        <v>2</v>
      </c>
      <c r="H40">
        <v>6</v>
      </c>
      <c r="I40">
        <v>29</v>
      </c>
      <c r="J40" t="s">
        <v>129</v>
      </c>
      <c r="X40" t="s">
        <v>362</v>
      </c>
      <c r="Y40">
        <v>9</v>
      </c>
      <c r="Z40">
        <v>2</v>
      </c>
      <c r="AA40">
        <v>37</v>
      </c>
      <c r="AC40" t="s">
        <v>413</v>
      </c>
      <c r="AD40" t="s">
        <v>416</v>
      </c>
    </row>
    <row r="41" spans="7:30" x14ac:dyDescent="0.15">
      <c r="G41">
        <v>2</v>
      </c>
      <c r="H41">
        <v>6</v>
      </c>
      <c r="I41">
        <v>30</v>
      </c>
      <c r="J41" t="s">
        <v>130</v>
      </c>
      <c r="X41" t="s">
        <v>363</v>
      </c>
      <c r="Y41">
        <v>9</v>
      </c>
      <c r="Z41">
        <v>3</v>
      </c>
      <c r="AA41">
        <v>38</v>
      </c>
      <c r="AC41" t="s">
        <v>417</v>
      </c>
      <c r="AD41" t="s">
        <v>418</v>
      </c>
    </row>
    <row r="42" spans="7:30" x14ac:dyDescent="0.15">
      <c r="G42">
        <v>2</v>
      </c>
      <c r="H42">
        <v>6</v>
      </c>
      <c r="I42">
        <v>31</v>
      </c>
      <c r="J42" t="s">
        <v>131</v>
      </c>
      <c r="X42" t="s">
        <v>364</v>
      </c>
      <c r="Y42">
        <v>9</v>
      </c>
      <c r="Z42">
        <v>4</v>
      </c>
      <c r="AA42">
        <v>39</v>
      </c>
      <c r="AC42" t="s">
        <v>417</v>
      </c>
      <c r="AD42" t="s">
        <v>419</v>
      </c>
    </row>
    <row r="43" spans="7:30" x14ac:dyDescent="0.15">
      <c r="G43">
        <v>2</v>
      </c>
      <c r="H43">
        <v>6</v>
      </c>
      <c r="I43">
        <v>32</v>
      </c>
      <c r="J43" t="s">
        <v>132</v>
      </c>
      <c r="X43" t="s">
        <v>365</v>
      </c>
      <c r="Y43">
        <v>10</v>
      </c>
      <c r="Z43">
        <v>1</v>
      </c>
      <c r="AA43">
        <v>41</v>
      </c>
      <c r="AC43" t="s">
        <v>417</v>
      </c>
      <c r="AD43" t="s">
        <v>420</v>
      </c>
    </row>
    <row r="44" spans="7:30" x14ac:dyDescent="0.15">
      <c r="G44">
        <v>2</v>
      </c>
      <c r="H44">
        <v>6</v>
      </c>
      <c r="I44">
        <v>33</v>
      </c>
      <c r="J44" t="s">
        <v>133</v>
      </c>
      <c r="X44" t="s">
        <v>366</v>
      </c>
      <c r="Y44">
        <v>10</v>
      </c>
      <c r="Z44">
        <v>2</v>
      </c>
      <c r="AA44">
        <v>42</v>
      </c>
      <c r="AC44" t="s">
        <v>421</v>
      </c>
      <c r="AD44" t="s">
        <v>422</v>
      </c>
    </row>
    <row r="45" spans="7:30" x14ac:dyDescent="0.15">
      <c r="G45">
        <v>2</v>
      </c>
      <c r="H45">
        <v>6</v>
      </c>
      <c r="I45">
        <v>34</v>
      </c>
      <c r="J45" t="s">
        <v>134</v>
      </c>
      <c r="X45" t="s">
        <v>367</v>
      </c>
      <c r="Y45">
        <v>11</v>
      </c>
      <c r="Z45">
        <v>1</v>
      </c>
      <c r="AA45">
        <v>44</v>
      </c>
      <c r="AC45" t="s">
        <v>421</v>
      </c>
      <c r="AD45" t="s">
        <v>423</v>
      </c>
    </row>
    <row r="46" spans="7:30" x14ac:dyDescent="0.15">
      <c r="G46">
        <v>2</v>
      </c>
      <c r="H46">
        <v>6</v>
      </c>
      <c r="I46">
        <v>35</v>
      </c>
      <c r="J46" t="s">
        <v>135</v>
      </c>
      <c r="X46" t="s">
        <v>368</v>
      </c>
      <c r="Y46">
        <v>11</v>
      </c>
      <c r="Z46">
        <v>2</v>
      </c>
      <c r="AA46">
        <v>45</v>
      </c>
      <c r="AC46" t="s">
        <v>421</v>
      </c>
      <c r="AD46" t="s">
        <v>424</v>
      </c>
    </row>
    <row r="47" spans="7:30" x14ac:dyDescent="0.15">
      <c r="G47">
        <v>2</v>
      </c>
      <c r="H47">
        <v>6</v>
      </c>
      <c r="I47">
        <v>36</v>
      </c>
      <c r="J47" t="s">
        <v>136</v>
      </c>
      <c r="X47" t="s">
        <v>346</v>
      </c>
      <c r="Y47">
        <v>12</v>
      </c>
      <c r="Z47">
        <v>0</v>
      </c>
      <c r="AA47">
        <v>46</v>
      </c>
      <c r="AC47" t="s">
        <v>425</v>
      </c>
      <c r="AD47" t="s">
        <v>426</v>
      </c>
    </row>
    <row r="48" spans="7:30" x14ac:dyDescent="0.15">
      <c r="G48">
        <v>2</v>
      </c>
      <c r="H48">
        <v>6</v>
      </c>
      <c r="I48">
        <v>37</v>
      </c>
      <c r="J48" t="s">
        <v>137</v>
      </c>
      <c r="X48" t="s">
        <v>346</v>
      </c>
      <c r="Y48">
        <v>13</v>
      </c>
      <c r="Z48">
        <v>0</v>
      </c>
      <c r="AA48">
        <v>47</v>
      </c>
      <c r="AC48" t="s">
        <v>425</v>
      </c>
      <c r="AD48" t="s">
        <v>427</v>
      </c>
    </row>
    <row r="49" spans="7:30" x14ac:dyDescent="0.15">
      <c r="G49">
        <v>2</v>
      </c>
      <c r="H49">
        <v>6</v>
      </c>
      <c r="I49">
        <v>38</v>
      </c>
      <c r="J49" t="s">
        <v>138</v>
      </c>
      <c r="X49" t="s">
        <v>346</v>
      </c>
      <c r="Y49">
        <v>14</v>
      </c>
      <c r="Z49">
        <v>0</v>
      </c>
      <c r="AA49">
        <v>48</v>
      </c>
      <c r="AC49" t="s">
        <v>425</v>
      </c>
      <c r="AD49" t="s">
        <v>428</v>
      </c>
    </row>
    <row r="50" spans="7:30" x14ac:dyDescent="0.15">
      <c r="G50">
        <v>2</v>
      </c>
      <c r="H50">
        <v>6</v>
      </c>
      <c r="I50">
        <v>39</v>
      </c>
      <c r="J50" t="s">
        <v>139</v>
      </c>
      <c r="X50" t="s">
        <v>346</v>
      </c>
      <c r="Y50">
        <v>15</v>
      </c>
      <c r="Z50">
        <v>0</v>
      </c>
      <c r="AA50">
        <v>49</v>
      </c>
      <c r="AC50" t="s">
        <v>429</v>
      </c>
      <c r="AD50" t="s">
        <v>430</v>
      </c>
    </row>
    <row r="51" spans="7:30" x14ac:dyDescent="0.15">
      <c r="G51">
        <v>2</v>
      </c>
      <c r="H51">
        <v>6</v>
      </c>
      <c r="I51">
        <v>40</v>
      </c>
      <c r="J51" t="s">
        <v>140</v>
      </c>
      <c r="X51" t="s">
        <v>346</v>
      </c>
      <c r="Y51">
        <v>16</v>
      </c>
      <c r="Z51">
        <v>0</v>
      </c>
      <c r="AA51">
        <v>50</v>
      </c>
      <c r="AC51" t="s">
        <v>429</v>
      </c>
      <c r="AD51" t="s">
        <v>431</v>
      </c>
    </row>
    <row r="52" spans="7:30" x14ac:dyDescent="0.15">
      <c r="G52">
        <v>2</v>
      </c>
      <c r="H52">
        <v>6</v>
      </c>
      <c r="I52">
        <v>41</v>
      </c>
      <c r="J52" t="s">
        <v>141</v>
      </c>
      <c r="X52" t="s">
        <v>346</v>
      </c>
      <c r="Y52">
        <v>17</v>
      </c>
      <c r="Z52">
        <v>0</v>
      </c>
      <c r="AA52">
        <v>51</v>
      </c>
      <c r="AC52" t="s">
        <v>429</v>
      </c>
      <c r="AD52" t="s">
        <v>432</v>
      </c>
    </row>
    <row r="53" spans="7:30" x14ac:dyDescent="0.15">
      <c r="G53">
        <v>2</v>
      </c>
      <c r="H53">
        <v>6</v>
      </c>
      <c r="I53">
        <v>42</v>
      </c>
      <c r="J53" t="s">
        <v>142</v>
      </c>
      <c r="X53" t="s">
        <v>346</v>
      </c>
      <c r="Y53">
        <v>18</v>
      </c>
      <c r="Z53">
        <v>0</v>
      </c>
      <c r="AA53">
        <v>52</v>
      </c>
      <c r="AC53" t="s">
        <v>433</v>
      </c>
      <c r="AD53" t="s">
        <v>434</v>
      </c>
    </row>
    <row r="54" spans="7:30" x14ac:dyDescent="0.15">
      <c r="G54">
        <v>2</v>
      </c>
      <c r="H54">
        <v>6</v>
      </c>
      <c r="I54">
        <v>43</v>
      </c>
      <c r="J54" t="s">
        <v>143</v>
      </c>
      <c r="X54" t="s">
        <v>346</v>
      </c>
      <c r="Y54">
        <v>19</v>
      </c>
      <c r="Z54">
        <v>0</v>
      </c>
      <c r="AA54">
        <v>53</v>
      </c>
      <c r="AC54" t="s">
        <v>433</v>
      </c>
      <c r="AD54" t="s">
        <v>435</v>
      </c>
    </row>
    <row r="55" spans="7:30" x14ac:dyDescent="0.15">
      <c r="G55">
        <v>2</v>
      </c>
      <c r="H55">
        <v>6</v>
      </c>
      <c r="I55">
        <v>44</v>
      </c>
      <c r="J55" t="s">
        <v>144</v>
      </c>
      <c r="X55" t="s">
        <v>336</v>
      </c>
      <c r="Y55">
        <v>1</v>
      </c>
      <c r="Z55">
        <v>1</v>
      </c>
      <c r="AA55">
        <v>54</v>
      </c>
      <c r="AC55" t="s">
        <v>433</v>
      </c>
      <c r="AD55" t="s">
        <v>436</v>
      </c>
    </row>
    <row r="56" spans="7:30" x14ac:dyDescent="0.15">
      <c r="G56">
        <v>2</v>
      </c>
      <c r="H56">
        <v>6</v>
      </c>
      <c r="I56">
        <v>45</v>
      </c>
      <c r="J56" t="s">
        <v>145</v>
      </c>
      <c r="X56" t="s">
        <v>369</v>
      </c>
      <c r="Y56">
        <v>1</v>
      </c>
      <c r="Z56">
        <v>2</v>
      </c>
      <c r="AA56">
        <v>55</v>
      </c>
      <c r="AC56" t="s">
        <v>437</v>
      </c>
      <c r="AD56" t="s">
        <v>438</v>
      </c>
    </row>
    <row r="57" spans="7:30" x14ac:dyDescent="0.15">
      <c r="G57">
        <v>2</v>
      </c>
      <c r="H57">
        <v>6</v>
      </c>
      <c r="I57">
        <v>46</v>
      </c>
      <c r="J57" t="s">
        <v>146</v>
      </c>
      <c r="X57" t="s">
        <v>370</v>
      </c>
      <c r="Y57">
        <v>1</v>
      </c>
      <c r="Z57">
        <v>3</v>
      </c>
      <c r="AA57">
        <v>56</v>
      </c>
      <c r="AC57" t="s">
        <v>437</v>
      </c>
      <c r="AD57" t="s">
        <v>439</v>
      </c>
    </row>
    <row r="58" spans="7:30" x14ac:dyDescent="0.15">
      <c r="G58">
        <v>2</v>
      </c>
      <c r="H58">
        <v>6</v>
      </c>
      <c r="I58">
        <v>47</v>
      </c>
      <c r="J58" t="s">
        <v>147</v>
      </c>
      <c r="X58" t="s">
        <v>371</v>
      </c>
      <c r="Y58">
        <v>11</v>
      </c>
      <c r="Z58">
        <v>1</v>
      </c>
      <c r="AA58">
        <v>57</v>
      </c>
      <c r="AC58" t="s">
        <v>437</v>
      </c>
      <c r="AD58" t="s">
        <v>440</v>
      </c>
    </row>
    <row r="59" spans="7:30" x14ac:dyDescent="0.15">
      <c r="G59">
        <v>2</v>
      </c>
      <c r="H59">
        <v>6</v>
      </c>
      <c r="I59">
        <v>48</v>
      </c>
      <c r="J59" t="s">
        <v>148</v>
      </c>
      <c r="X59" t="s">
        <v>372</v>
      </c>
      <c r="Y59">
        <v>11</v>
      </c>
      <c r="Z59">
        <v>2</v>
      </c>
      <c r="AA59">
        <v>58</v>
      </c>
      <c r="AC59" t="s">
        <v>441</v>
      </c>
      <c r="AD59" t="s">
        <v>442</v>
      </c>
    </row>
    <row r="60" spans="7:30" x14ac:dyDescent="0.15">
      <c r="G60">
        <v>2</v>
      </c>
      <c r="H60">
        <v>6</v>
      </c>
      <c r="I60">
        <v>49</v>
      </c>
      <c r="J60" t="s">
        <v>149</v>
      </c>
      <c r="X60" t="s">
        <v>373</v>
      </c>
      <c r="Y60">
        <v>11</v>
      </c>
      <c r="Z60">
        <v>3</v>
      </c>
      <c r="AA60">
        <v>59</v>
      </c>
      <c r="AC60" t="s">
        <v>441</v>
      </c>
      <c r="AD60" t="s">
        <v>443</v>
      </c>
    </row>
    <row r="61" spans="7:30" x14ac:dyDescent="0.15">
      <c r="G61">
        <v>2</v>
      </c>
      <c r="H61">
        <v>6</v>
      </c>
      <c r="I61">
        <v>50</v>
      </c>
      <c r="J61" t="s">
        <v>150</v>
      </c>
      <c r="X61" t="s">
        <v>371</v>
      </c>
      <c r="Y61">
        <v>11</v>
      </c>
      <c r="Z61">
        <v>4</v>
      </c>
      <c r="AA61">
        <v>60</v>
      </c>
      <c r="AC61" t="s">
        <v>441</v>
      </c>
      <c r="AD61" t="s">
        <v>444</v>
      </c>
    </row>
    <row r="62" spans="7:30" x14ac:dyDescent="0.15">
      <c r="G62">
        <v>2</v>
      </c>
      <c r="H62">
        <v>6</v>
      </c>
      <c r="I62">
        <v>51</v>
      </c>
      <c r="J62" t="s">
        <v>151</v>
      </c>
      <c r="X62" t="s">
        <v>374</v>
      </c>
      <c r="Y62">
        <v>11</v>
      </c>
      <c r="Z62">
        <v>5</v>
      </c>
      <c r="AA62">
        <v>61</v>
      </c>
      <c r="AC62" t="s">
        <v>445</v>
      </c>
      <c r="AD62" t="s">
        <v>446</v>
      </c>
    </row>
    <row r="63" spans="7:30" x14ac:dyDescent="0.15">
      <c r="G63">
        <v>2</v>
      </c>
      <c r="H63">
        <v>6</v>
      </c>
      <c r="I63">
        <v>52</v>
      </c>
      <c r="J63" t="s">
        <v>152</v>
      </c>
      <c r="X63" t="s">
        <v>375</v>
      </c>
      <c r="Y63">
        <v>11</v>
      </c>
      <c r="Z63">
        <v>6</v>
      </c>
      <c r="AA63">
        <v>62</v>
      </c>
      <c r="AC63" t="s">
        <v>445</v>
      </c>
      <c r="AD63" t="s">
        <v>447</v>
      </c>
    </row>
    <row r="64" spans="7:30" x14ac:dyDescent="0.15">
      <c r="G64">
        <v>2</v>
      </c>
      <c r="H64">
        <v>6</v>
      </c>
      <c r="I64">
        <v>53</v>
      </c>
      <c r="J64" t="s">
        <v>153</v>
      </c>
      <c r="X64" t="s">
        <v>376</v>
      </c>
      <c r="Y64">
        <v>11</v>
      </c>
      <c r="Z64">
        <v>7</v>
      </c>
      <c r="AA64">
        <v>63</v>
      </c>
      <c r="AC64" t="s">
        <v>445</v>
      </c>
      <c r="AD64" t="s">
        <v>448</v>
      </c>
    </row>
    <row r="65" spans="7:30" x14ac:dyDescent="0.15">
      <c r="G65">
        <v>2</v>
      </c>
      <c r="H65">
        <v>6</v>
      </c>
      <c r="I65">
        <v>54</v>
      </c>
      <c r="J65" t="s">
        <v>154</v>
      </c>
      <c r="AC65" t="s">
        <v>449</v>
      </c>
      <c r="AD65" t="s">
        <v>450</v>
      </c>
    </row>
    <row r="66" spans="7:30" x14ac:dyDescent="0.15">
      <c r="G66">
        <v>2</v>
      </c>
      <c r="H66">
        <v>6</v>
      </c>
      <c r="I66">
        <v>55</v>
      </c>
      <c r="J66" t="s">
        <v>155</v>
      </c>
      <c r="AC66" t="s">
        <v>449</v>
      </c>
      <c r="AD66" t="s">
        <v>451</v>
      </c>
    </row>
    <row r="67" spans="7:30" x14ac:dyDescent="0.15">
      <c r="G67">
        <v>2</v>
      </c>
      <c r="H67">
        <v>6</v>
      </c>
      <c r="I67">
        <v>56</v>
      </c>
      <c r="J67" t="s">
        <v>156</v>
      </c>
      <c r="AC67" t="s">
        <v>449</v>
      </c>
      <c r="AD67" t="s">
        <v>452</v>
      </c>
    </row>
    <row r="68" spans="7:30" x14ac:dyDescent="0.15">
      <c r="G68">
        <v>2</v>
      </c>
      <c r="H68">
        <v>6</v>
      </c>
      <c r="I68">
        <v>57</v>
      </c>
      <c r="J68" t="s">
        <v>157</v>
      </c>
      <c r="AC68" t="s">
        <v>453</v>
      </c>
      <c r="AD68" t="s">
        <v>454</v>
      </c>
    </row>
    <row r="69" spans="7:30" x14ac:dyDescent="0.15">
      <c r="G69">
        <v>2</v>
      </c>
      <c r="H69">
        <v>6</v>
      </c>
      <c r="I69">
        <v>58</v>
      </c>
      <c r="J69" t="s">
        <v>158</v>
      </c>
      <c r="AC69" t="s">
        <v>453</v>
      </c>
      <c r="AD69" t="s">
        <v>455</v>
      </c>
    </row>
    <row r="70" spans="7:30" x14ac:dyDescent="0.15">
      <c r="G70">
        <v>2</v>
      </c>
      <c r="H70">
        <v>6</v>
      </c>
      <c r="I70">
        <v>59</v>
      </c>
      <c r="J70" t="s">
        <v>159</v>
      </c>
      <c r="AC70" t="s">
        <v>453</v>
      </c>
      <c r="AD70" t="s">
        <v>456</v>
      </c>
    </row>
    <row r="71" spans="7:30" x14ac:dyDescent="0.15">
      <c r="G71">
        <v>2</v>
      </c>
      <c r="H71">
        <v>6</v>
      </c>
      <c r="I71">
        <v>60</v>
      </c>
      <c r="J71" t="s">
        <v>160</v>
      </c>
      <c r="AC71" t="s">
        <v>457</v>
      </c>
      <c r="AD71" t="s">
        <v>458</v>
      </c>
    </row>
    <row r="72" spans="7:30" x14ac:dyDescent="0.15">
      <c r="G72">
        <v>2</v>
      </c>
      <c r="H72">
        <v>6</v>
      </c>
      <c r="I72">
        <v>61</v>
      </c>
      <c r="J72" t="s">
        <v>161</v>
      </c>
      <c r="AC72" t="s">
        <v>457</v>
      </c>
      <c r="AD72" t="s">
        <v>459</v>
      </c>
    </row>
    <row r="73" spans="7:30" x14ac:dyDescent="0.15">
      <c r="G73">
        <v>2</v>
      </c>
      <c r="H73">
        <v>6</v>
      </c>
      <c r="I73">
        <v>62</v>
      </c>
      <c r="J73" t="s">
        <v>162</v>
      </c>
      <c r="AC73" t="s">
        <v>457</v>
      </c>
      <c r="AD73" t="s">
        <v>460</v>
      </c>
    </row>
    <row r="74" spans="7:30" x14ac:dyDescent="0.15">
      <c r="G74">
        <v>2</v>
      </c>
      <c r="H74">
        <v>6</v>
      </c>
      <c r="I74">
        <v>63</v>
      </c>
      <c r="J74" t="s">
        <v>163</v>
      </c>
      <c r="AC74" t="s">
        <v>461</v>
      </c>
      <c r="AD74" t="s">
        <v>462</v>
      </c>
    </row>
    <row r="75" spans="7:30" x14ac:dyDescent="0.15">
      <c r="G75">
        <v>2</v>
      </c>
      <c r="H75">
        <v>6</v>
      </c>
      <c r="I75">
        <v>64</v>
      </c>
      <c r="J75" t="s">
        <v>164</v>
      </c>
      <c r="AC75" t="s">
        <v>461</v>
      </c>
      <c r="AD75" t="s">
        <v>463</v>
      </c>
    </row>
    <row r="76" spans="7:30" x14ac:dyDescent="0.15">
      <c r="G76">
        <v>2</v>
      </c>
      <c r="H76">
        <v>6</v>
      </c>
      <c r="I76">
        <v>65</v>
      </c>
      <c r="J76" t="s">
        <v>165</v>
      </c>
      <c r="AC76" t="s">
        <v>461</v>
      </c>
      <c r="AD76" t="s">
        <v>464</v>
      </c>
    </row>
    <row r="77" spans="7:30" x14ac:dyDescent="0.15">
      <c r="G77">
        <v>2</v>
      </c>
      <c r="H77">
        <v>6</v>
      </c>
      <c r="I77">
        <v>66</v>
      </c>
      <c r="J77" t="s">
        <v>166</v>
      </c>
      <c r="AC77" t="s">
        <v>465</v>
      </c>
      <c r="AD77" t="s">
        <v>466</v>
      </c>
    </row>
    <row r="78" spans="7:30" x14ac:dyDescent="0.15">
      <c r="G78">
        <v>2</v>
      </c>
      <c r="H78">
        <v>6</v>
      </c>
      <c r="I78">
        <v>67</v>
      </c>
      <c r="J78" t="s">
        <v>167</v>
      </c>
      <c r="AC78" t="s">
        <v>465</v>
      </c>
      <c r="AD78" t="s">
        <v>467</v>
      </c>
    </row>
    <row r="79" spans="7:30" x14ac:dyDescent="0.15">
      <c r="G79">
        <v>2</v>
      </c>
      <c r="H79">
        <v>6</v>
      </c>
      <c r="I79">
        <v>68</v>
      </c>
      <c r="J79" t="s">
        <v>168</v>
      </c>
      <c r="AC79" t="s">
        <v>465</v>
      </c>
      <c r="AD79" t="s">
        <v>468</v>
      </c>
    </row>
    <row r="80" spans="7:30" x14ac:dyDescent="0.15">
      <c r="G80">
        <v>2</v>
      </c>
      <c r="H80">
        <v>6</v>
      </c>
      <c r="I80">
        <v>69</v>
      </c>
      <c r="J80" t="s">
        <v>169</v>
      </c>
      <c r="AC80" t="s">
        <v>469</v>
      </c>
      <c r="AD80" t="s">
        <v>470</v>
      </c>
    </row>
    <row r="81" spans="7:30" x14ac:dyDescent="0.15">
      <c r="G81">
        <v>2</v>
      </c>
      <c r="H81">
        <v>6</v>
      </c>
      <c r="I81">
        <v>70</v>
      </c>
      <c r="J81" t="s">
        <v>170</v>
      </c>
      <c r="AC81" t="s">
        <v>469</v>
      </c>
      <c r="AD81" t="s">
        <v>471</v>
      </c>
    </row>
    <row r="82" spans="7:30" x14ac:dyDescent="0.15">
      <c r="G82">
        <v>2</v>
      </c>
      <c r="H82">
        <v>6</v>
      </c>
      <c r="I82">
        <v>71</v>
      </c>
      <c r="J82" t="s">
        <v>171</v>
      </c>
      <c r="AC82" t="s">
        <v>469</v>
      </c>
      <c r="AD82" t="s">
        <v>472</v>
      </c>
    </row>
    <row r="83" spans="7:30" x14ac:dyDescent="0.15">
      <c r="G83">
        <v>2</v>
      </c>
      <c r="H83">
        <v>6</v>
      </c>
      <c r="I83">
        <v>72</v>
      </c>
      <c r="J83" t="s">
        <v>172</v>
      </c>
      <c r="AC83" t="s">
        <v>473</v>
      </c>
      <c r="AD83" t="s">
        <v>474</v>
      </c>
    </row>
    <row r="84" spans="7:30" x14ac:dyDescent="0.15">
      <c r="G84">
        <v>2</v>
      </c>
      <c r="H84">
        <v>6</v>
      </c>
      <c r="I84">
        <v>73</v>
      </c>
      <c r="J84" t="s">
        <v>173</v>
      </c>
      <c r="AC84" t="s">
        <v>473</v>
      </c>
      <c r="AD84" t="s">
        <v>475</v>
      </c>
    </row>
    <row r="85" spans="7:30" x14ac:dyDescent="0.15">
      <c r="G85">
        <v>2</v>
      </c>
      <c r="H85">
        <v>6</v>
      </c>
      <c r="I85">
        <v>74</v>
      </c>
      <c r="J85" t="s">
        <v>174</v>
      </c>
      <c r="AC85" t="s">
        <v>473</v>
      </c>
      <c r="AD85" t="s">
        <v>476</v>
      </c>
    </row>
    <row r="86" spans="7:30" x14ac:dyDescent="0.15">
      <c r="G86">
        <v>2</v>
      </c>
      <c r="H86">
        <v>6</v>
      </c>
      <c r="I86">
        <v>75</v>
      </c>
      <c r="J86" t="s">
        <v>175</v>
      </c>
      <c r="AC86" t="s">
        <v>477</v>
      </c>
      <c r="AD86" t="s">
        <v>478</v>
      </c>
    </row>
    <row r="87" spans="7:30" x14ac:dyDescent="0.15">
      <c r="G87">
        <v>2</v>
      </c>
      <c r="H87">
        <v>6</v>
      </c>
      <c r="I87">
        <v>76</v>
      </c>
      <c r="J87" t="s">
        <v>176</v>
      </c>
      <c r="AC87" t="s">
        <v>477</v>
      </c>
      <c r="AD87" t="s">
        <v>479</v>
      </c>
    </row>
    <row r="88" spans="7:30" x14ac:dyDescent="0.15">
      <c r="G88">
        <v>2</v>
      </c>
      <c r="H88">
        <v>6</v>
      </c>
      <c r="I88">
        <v>77</v>
      </c>
      <c r="J88" t="s">
        <v>177</v>
      </c>
      <c r="AC88" t="s">
        <v>477</v>
      </c>
      <c r="AD88" t="s">
        <v>480</v>
      </c>
    </row>
    <row r="89" spans="7:30" x14ac:dyDescent="0.15">
      <c r="G89">
        <v>2</v>
      </c>
      <c r="H89">
        <v>6</v>
      </c>
      <c r="I89">
        <v>78</v>
      </c>
      <c r="J89" t="s">
        <v>178</v>
      </c>
      <c r="AC89" t="s">
        <v>481</v>
      </c>
      <c r="AD89" t="s">
        <v>482</v>
      </c>
    </row>
    <row r="90" spans="7:30" x14ac:dyDescent="0.15">
      <c r="G90">
        <v>2</v>
      </c>
      <c r="H90">
        <v>6</v>
      </c>
      <c r="I90">
        <v>79</v>
      </c>
      <c r="J90" t="s">
        <v>179</v>
      </c>
      <c r="AC90" t="s">
        <v>481</v>
      </c>
      <c r="AD90" t="s">
        <v>483</v>
      </c>
    </row>
    <row r="91" spans="7:30" x14ac:dyDescent="0.15">
      <c r="G91">
        <v>2</v>
      </c>
      <c r="H91">
        <v>6</v>
      </c>
      <c r="I91">
        <v>80</v>
      </c>
      <c r="J91" t="s">
        <v>180</v>
      </c>
      <c r="AC91" t="s">
        <v>481</v>
      </c>
      <c r="AD91" t="s">
        <v>484</v>
      </c>
    </row>
    <row r="92" spans="7:30" x14ac:dyDescent="0.15">
      <c r="G92">
        <v>2</v>
      </c>
      <c r="H92">
        <v>6</v>
      </c>
      <c r="I92">
        <v>81</v>
      </c>
      <c r="J92" t="s">
        <v>181</v>
      </c>
      <c r="AC92" t="s">
        <v>485</v>
      </c>
    </row>
    <row r="93" spans="7:30" x14ac:dyDescent="0.15">
      <c r="G93">
        <v>2</v>
      </c>
      <c r="H93">
        <v>6</v>
      </c>
      <c r="I93">
        <v>82</v>
      </c>
      <c r="J93" t="s">
        <v>182</v>
      </c>
      <c r="AC93" t="s">
        <v>485</v>
      </c>
    </row>
    <row r="94" spans="7:30" x14ac:dyDescent="0.15">
      <c r="G94">
        <v>2</v>
      </c>
      <c r="H94">
        <v>6</v>
      </c>
      <c r="I94">
        <v>83</v>
      </c>
      <c r="J94" t="s">
        <v>183</v>
      </c>
      <c r="AC94" t="s">
        <v>485</v>
      </c>
    </row>
    <row r="95" spans="7:30" x14ac:dyDescent="0.15">
      <c r="G95">
        <v>2</v>
      </c>
      <c r="H95">
        <v>6</v>
      </c>
      <c r="I95">
        <v>84</v>
      </c>
      <c r="J95" t="s">
        <v>184</v>
      </c>
    </row>
    <row r="96" spans="7:30" x14ac:dyDescent="0.15">
      <c r="G96">
        <v>2</v>
      </c>
      <c r="H96">
        <v>6</v>
      </c>
      <c r="I96">
        <v>85</v>
      </c>
      <c r="J96" t="s">
        <v>185</v>
      </c>
    </row>
    <row r="97" spans="7:10" x14ac:dyDescent="0.15">
      <c r="G97">
        <v>2</v>
      </c>
      <c r="H97">
        <v>6</v>
      </c>
      <c r="I97">
        <v>86</v>
      </c>
      <c r="J97" t="s">
        <v>186</v>
      </c>
    </row>
    <row r="98" spans="7:10" x14ac:dyDescent="0.15">
      <c r="G98">
        <v>2</v>
      </c>
      <c r="H98">
        <v>6</v>
      </c>
      <c r="I98">
        <v>87</v>
      </c>
      <c r="J98" t="s">
        <v>187</v>
      </c>
    </row>
    <row r="99" spans="7:10" x14ac:dyDescent="0.15">
      <c r="G99">
        <v>2</v>
      </c>
      <c r="H99">
        <v>6</v>
      </c>
      <c r="I99">
        <v>88</v>
      </c>
      <c r="J99" t="s">
        <v>188</v>
      </c>
    </row>
    <row r="100" spans="7:10" x14ac:dyDescent="0.15">
      <c r="G100">
        <v>2</v>
      </c>
      <c r="H100">
        <v>6</v>
      </c>
      <c r="I100">
        <v>89</v>
      </c>
      <c r="J100" t="s">
        <v>189</v>
      </c>
    </row>
    <row r="101" spans="7:10" x14ac:dyDescent="0.15">
      <c r="G101">
        <v>2</v>
      </c>
      <c r="H101">
        <v>6</v>
      </c>
      <c r="I101">
        <v>90</v>
      </c>
      <c r="J101" t="s">
        <v>190</v>
      </c>
    </row>
    <row r="102" spans="7:10" x14ac:dyDescent="0.15">
      <c r="G102">
        <v>2</v>
      </c>
      <c r="H102">
        <v>6</v>
      </c>
      <c r="I102">
        <v>91</v>
      </c>
      <c r="J102" t="s">
        <v>191</v>
      </c>
    </row>
    <row r="103" spans="7:10" x14ac:dyDescent="0.15">
      <c r="G103">
        <v>2</v>
      </c>
      <c r="H103">
        <v>6</v>
      </c>
      <c r="I103">
        <v>92</v>
      </c>
      <c r="J103" t="s">
        <v>192</v>
      </c>
    </row>
    <row r="104" spans="7:10" x14ac:dyDescent="0.15">
      <c r="G104">
        <v>2</v>
      </c>
      <c r="H104">
        <v>6</v>
      </c>
      <c r="I104">
        <v>93</v>
      </c>
      <c r="J104" t="s">
        <v>193</v>
      </c>
    </row>
    <row r="105" spans="7:10" x14ac:dyDescent="0.15">
      <c r="G105">
        <v>2</v>
      </c>
      <c r="H105">
        <v>6</v>
      </c>
      <c r="I105">
        <v>94</v>
      </c>
      <c r="J105" t="s">
        <v>194</v>
      </c>
    </row>
    <row r="106" spans="7:10" x14ac:dyDescent="0.15">
      <c r="G106">
        <v>2</v>
      </c>
      <c r="H106">
        <v>6</v>
      </c>
      <c r="I106">
        <v>95</v>
      </c>
      <c r="J106" t="s">
        <v>195</v>
      </c>
    </row>
    <row r="107" spans="7:10" x14ac:dyDescent="0.15">
      <c r="G107">
        <v>2</v>
      </c>
      <c r="H107">
        <v>6</v>
      </c>
      <c r="I107">
        <v>96</v>
      </c>
      <c r="J107" t="s">
        <v>196</v>
      </c>
    </row>
    <row r="108" spans="7:10" x14ac:dyDescent="0.15">
      <c r="G108">
        <v>2</v>
      </c>
      <c r="H108">
        <v>6</v>
      </c>
      <c r="I108">
        <v>97</v>
      </c>
      <c r="J108" t="s">
        <v>197</v>
      </c>
    </row>
    <row r="109" spans="7:10" x14ac:dyDescent="0.15">
      <c r="G109">
        <v>2</v>
      </c>
      <c r="H109">
        <v>6</v>
      </c>
      <c r="I109">
        <v>98</v>
      </c>
      <c r="J109" t="s">
        <v>198</v>
      </c>
    </row>
    <row r="110" spans="7:10" x14ac:dyDescent="0.15">
      <c r="G110">
        <v>2</v>
      </c>
      <c r="H110">
        <v>6</v>
      </c>
      <c r="I110">
        <v>99</v>
      </c>
      <c r="J110" t="s">
        <v>199</v>
      </c>
    </row>
    <row r="111" spans="7:10" x14ac:dyDescent="0.15">
      <c r="G111">
        <v>2</v>
      </c>
      <c r="H111">
        <v>6</v>
      </c>
      <c r="I111">
        <v>100</v>
      </c>
      <c r="J111" t="s">
        <v>200</v>
      </c>
    </row>
    <row r="112" spans="7:10" x14ac:dyDescent="0.15">
      <c r="G112">
        <v>2</v>
      </c>
      <c r="H112">
        <v>6</v>
      </c>
      <c r="I112">
        <v>101</v>
      </c>
      <c r="J112" t="s">
        <v>201</v>
      </c>
    </row>
    <row r="113" spans="7:10" x14ac:dyDescent="0.15">
      <c r="G113">
        <v>3</v>
      </c>
      <c r="H113">
        <v>6</v>
      </c>
      <c r="I113">
        <v>102</v>
      </c>
      <c r="J113" t="s">
        <v>202</v>
      </c>
    </row>
    <row r="114" spans="7:10" x14ac:dyDescent="0.15">
      <c r="G114">
        <v>3</v>
      </c>
      <c r="H114">
        <v>6</v>
      </c>
      <c r="I114">
        <v>103</v>
      </c>
      <c r="J114" t="s">
        <v>203</v>
      </c>
    </row>
    <row r="115" spans="7:10" x14ac:dyDescent="0.15">
      <c r="G115">
        <v>3</v>
      </c>
      <c r="H115">
        <v>6</v>
      </c>
      <c r="I115">
        <v>104</v>
      </c>
      <c r="J115" t="s">
        <v>204</v>
      </c>
    </row>
    <row r="116" spans="7:10" x14ac:dyDescent="0.15">
      <c r="G116">
        <v>3</v>
      </c>
      <c r="H116">
        <v>6</v>
      </c>
      <c r="I116">
        <v>105</v>
      </c>
      <c r="J116" t="s">
        <v>205</v>
      </c>
    </row>
    <row r="117" spans="7:10" x14ac:dyDescent="0.15">
      <c r="G117">
        <v>3</v>
      </c>
      <c r="H117">
        <v>6</v>
      </c>
      <c r="I117">
        <v>106</v>
      </c>
      <c r="J117" t="s">
        <v>206</v>
      </c>
    </row>
    <row r="118" spans="7:10" x14ac:dyDescent="0.15">
      <c r="G118">
        <v>3</v>
      </c>
      <c r="H118">
        <v>6</v>
      </c>
      <c r="I118">
        <v>107</v>
      </c>
      <c r="J118" t="s">
        <v>207</v>
      </c>
    </row>
    <row r="119" spans="7:10" x14ac:dyDescent="0.15">
      <c r="G119">
        <v>3</v>
      </c>
      <c r="H119">
        <v>6</v>
      </c>
      <c r="I119">
        <v>108</v>
      </c>
      <c r="J119" t="s">
        <v>208</v>
      </c>
    </row>
    <row r="120" spans="7:10" x14ac:dyDescent="0.15">
      <c r="G120">
        <v>3</v>
      </c>
      <c r="H120">
        <v>6</v>
      </c>
      <c r="I120">
        <v>109</v>
      </c>
      <c r="J120" t="s">
        <v>209</v>
      </c>
    </row>
    <row r="121" spans="7:10" x14ac:dyDescent="0.15">
      <c r="G121">
        <v>3</v>
      </c>
      <c r="H121">
        <v>6</v>
      </c>
      <c r="I121">
        <v>110</v>
      </c>
      <c r="J121" t="s">
        <v>210</v>
      </c>
    </row>
    <row r="122" spans="7:10" x14ac:dyDescent="0.15">
      <c r="G122">
        <v>3</v>
      </c>
      <c r="H122">
        <v>6</v>
      </c>
      <c r="I122">
        <v>111</v>
      </c>
      <c r="J122" t="s">
        <v>211</v>
      </c>
    </row>
    <row r="123" spans="7:10" x14ac:dyDescent="0.15">
      <c r="G123">
        <v>3</v>
      </c>
      <c r="H123">
        <v>6</v>
      </c>
      <c r="I123">
        <v>112</v>
      </c>
      <c r="J123" t="s">
        <v>212</v>
      </c>
    </row>
    <row r="124" spans="7:10" x14ac:dyDescent="0.15">
      <c r="G124">
        <v>3</v>
      </c>
      <c r="H124">
        <v>6</v>
      </c>
      <c r="I124">
        <v>113</v>
      </c>
      <c r="J124" t="s">
        <v>213</v>
      </c>
    </row>
    <row r="125" spans="7:10" x14ac:dyDescent="0.15">
      <c r="G125">
        <v>3</v>
      </c>
      <c r="H125">
        <v>6</v>
      </c>
      <c r="I125">
        <v>114</v>
      </c>
      <c r="J125" t="s">
        <v>214</v>
      </c>
    </row>
    <row r="126" spans="7:10" x14ac:dyDescent="0.15">
      <c r="G126">
        <v>3</v>
      </c>
      <c r="H126">
        <v>6</v>
      </c>
      <c r="I126">
        <v>115</v>
      </c>
      <c r="J126" t="s">
        <v>215</v>
      </c>
    </row>
    <row r="127" spans="7:10" x14ac:dyDescent="0.15">
      <c r="G127">
        <v>3</v>
      </c>
      <c r="H127">
        <v>6</v>
      </c>
      <c r="I127">
        <v>116</v>
      </c>
      <c r="J127" t="s">
        <v>216</v>
      </c>
    </row>
    <row r="128" spans="7:10" x14ac:dyDescent="0.15">
      <c r="G128">
        <v>3</v>
      </c>
      <c r="H128">
        <v>6</v>
      </c>
      <c r="I128">
        <v>117</v>
      </c>
      <c r="J128" t="s">
        <v>217</v>
      </c>
    </row>
    <row r="129" spans="7:10" x14ac:dyDescent="0.15">
      <c r="G129">
        <v>3</v>
      </c>
      <c r="H129">
        <v>6</v>
      </c>
      <c r="I129">
        <v>118</v>
      </c>
      <c r="J129" t="s">
        <v>218</v>
      </c>
    </row>
    <row r="130" spans="7:10" x14ac:dyDescent="0.15">
      <c r="G130">
        <v>3</v>
      </c>
      <c r="H130">
        <v>6</v>
      </c>
      <c r="I130">
        <v>119</v>
      </c>
      <c r="J130" t="s">
        <v>219</v>
      </c>
    </row>
    <row r="131" spans="7:10" x14ac:dyDescent="0.15">
      <c r="G131">
        <v>3</v>
      </c>
      <c r="H131">
        <v>6</v>
      </c>
      <c r="I131">
        <v>120</v>
      </c>
      <c r="J131" t="s">
        <v>220</v>
      </c>
    </row>
    <row r="132" spans="7:10" x14ac:dyDescent="0.15">
      <c r="G132">
        <v>3</v>
      </c>
      <c r="H132">
        <v>6</v>
      </c>
      <c r="I132">
        <v>121</v>
      </c>
      <c r="J132" t="s">
        <v>221</v>
      </c>
    </row>
    <row r="133" spans="7:10" x14ac:dyDescent="0.15">
      <c r="G133">
        <v>3</v>
      </c>
      <c r="H133">
        <v>6</v>
      </c>
      <c r="I133">
        <v>122</v>
      </c>
      <c r="J133" t="s">
        <v>222</v>
      </c>
    </row>
    <row r="134" spans="7:10" x14ac:dyDescent="0.15">
      <c r="G134">
        <v>3</v>
      </c>
      <c r="H134">
        <v>6</v>
      </c>
      <c r="I134">
        <v>123</v>
      </c>
      <c r="J134" t="s">
        <v>223</v>
      </c>
    </row>
    <row r="135" spans="7:10" x14ac:dyDescent="0.15">
      <c r="G135">
        <v>3</v>
      </c>
      <c r="H135">
        <v>6</v>
      </c>
      <c r="I135">
        <v>124</v>
      </c>
      <c r="J135" t="s">
        <v>224</v>
      </c>
    </row>
    <row r="136" spans="7:10" x14ac:dyDescent="0.15">
      <c r="G136">
        <v>3</v>
      </c>
      <c r="H136">
        <v>6</v>
      </c>
      <c r="I136">
        <v>125</v>
      </c>
      <c r="J136" t="s">
        <v>225</v>
      </c>
    </row>
    <row r="137" spans="7:10" x14ac:dyDescent="0.15">
      <c r="G137">
        <v>3</v>
      </c>
      <c r="H137">
        <v>6</v>
      </c>
      <c r="I137">
        <v>126</v>
      </c>
      <c r="J137" t="s">
        <v>226</v>
      </c>
    </row>
    <row r="138" spans="7:10" x14ac:dyDescent="0.15">
      <c r="G138">
        <v>3</v>
      </c>
      <c r="H138">
        <v>6</v>
      </c>
      <c r="I138">
        <v>127</v>
      </c>
      <c r="J138" t="s">
        <v>227</v>
      </c>
    </row>
    <row r="139" spans="7:10" x14ac:dyDescent="0.15">
      <c r="G139">
        <v>3</v>
      </c>
      <c r="H139">
        <v>6</v>
      </c>
      <c r="I139">
        <v>128</v>
      </c>
      <c r="J139" t="s">
        <v>228</v>
      </c>
    </row>
    <row r="140" spans="7:10" x14ac:dyDescent="0.15">
      <c r="G140">
        <v>3</v>
      </c>
      <c r="H140">
        <v>6</v>
      </c>
      <c r="I140">
        <v>129</v>
      </c>
      <c r="J140" t="s">
        <v>229</v>
      </c>
    </row>
    <row r="141" spans="7:10" x14ac:dyDescent="0.15">
      <c r="G141">
        <v>3</v>
      </c>
      <c r="H141">
        <v>6</v>
      </c>
      <c r="I141">
        <v>130</v>
      </c>
      <c r="J141" t="s">
        <v>230</v>
      </c>
    </row>
    <row r="142" spans="7:10" x14ac:dyDescent="0.15">
      <c r="G142">
        <v>3</v>
      </c>
      <c r="H142">
        <v>6</v>
      </c>
      <c r="I142">
        <v>131</v>
      </c>
      <c r="J142" t="s">
        <v>231</v>
      </c>
    </row>
    <row r="143" spans="7:10" x14ac:dyDescent="0.15">
      <c r="G143">
        <v>3</v>
      </c>
      <c r="H143">
        <v>6</v>
      </c>
      <c r="I143">
        <v>132</v>
      </c>
      <c r="J143" t="s">
        <v>232</v>
      </c>
    </row>
    <row r="144" spans="7:10" x14ac:dyDescent="0.15">
      <c r="G144">
        <v>3</v>
      </c>
      <c r="H144">
        <v>6</v>
      </c>
      <c r="I144">
        <v>133</v>
      </c>
      <c r="J144" t="s">
        <v>233</v>
      </c>
    </row>
    <row r="145" spans="7:10" x14ac:dyDescent="0.15">
      <c r="G145">
        <v>3</v>
      </c>
      <c r="H145">
        <v>6</v>
      </c>
      <c r="I145">
        <v>134</v>
      </c>
      <c r="J145" t="s">
        <v>234</v>
      </c>
    </row>
    <row r="146" spans="7:10" x14ac:dyDescent="0.15">
      <c r="G146">
        <v>3</v>
      </c>
      <c r="H146">
        <v>6</v>
      </c>
      <c r="I146">
        <v>135</v>
      </c>
      <c r="J146" t="s">
        <v>235</v>
      </c>
    </row>
    <row r="147" spans="7:10" x14ac:dyDescent="0.15">
      <c r="G147">
        <v>3</v>
      </c>
      <c r="H147">
        <v>6</v>
      </c>
      <c r="I147">
        <v>136</v>
      </c>
      <c r="J147" t="s">
        <v>236</v>
      </c>
    </row>
    <row r="148" spans="7:10" x14ac:dyDescent="0.15">
      <c r="G148">
        <v>3</v>
      </c>
      <c r="H148">
        <v>6</v>
      </c>
      <c r="I148">
        <v>137</v>
      </c>
      <c r="J148" t="s">
        <v>237</v>
      </c>
    </row>
    <row r="149" spans="7:10" x14ac:dyDescent="0.15">
      <c r="G149">
        <v>3</v>
      </c>
      <c r="H149">
        <v>6</v>
      </c>
      <c r="I149">
        <v>196</v>
      </c>
      <c r="J149" t="s">
        <v>238</v>
      </c>
    </row>
    <row r="150" spans="7:10" x14ac:dyDescent="0.15">
      <c r="G150">
        <v>3</v>
      </c>
      <c r="H150">
        <v>6</v>
      </c>
      <c r="I150">
        <v>197</v>
      </c>
      <c r="J150" t="s">
        <v>239</v>
      </c>
    </row>
    <row r="151" spans="7:10" x14ac:dyDescent="0.15">
      <c r="G151">
        <v>3</v>
      </c>
      <c r="H151">
        <v>6</v>
      </c>
      <c r="I151">
        <v>198</v>
      </c>
      <c r="J151" t="s">
        <v>240</v>
      </c>
    </row>
    <row r="152" spans="7:10" x14ac:dyDescent="0.15">
      <c r="G152">
        <v>3</v>
      </c>
      <c r="H152">
        <v>6</v>
      </c>
      <c r="I152">
        <v>199</v>
      </c>
      <c r="J152" t="s">
        <v>241</v>
      </c>
    </row>
    <row r="153" spans="7:10" x14ac:dyDescent="0.15">
      <c r="G153">
        <v>3</v>
      </c>
      <c r="H153">
        <v>6</v>
      </c>
      <c r="I153">
        <v>200</v>
      </c>
      <c r="J153" t="s">
        <v>242</v>
      </c>
    </row>
    <row r="154" spans="7:10" x14ac:dyDescent="0.15">
      <c r="G154">
        <v>3</v>
      </c>
      <c r="H154">
        <v>6</v>
      </c>
      <c r="I154">
        <v>201</v>
      </c>
      <c r="J154" t="s">
        <v>243</v>
      </c>
    </row>
    <row r="155" spans="7:10" x14ac:dyDescent="0.15">
      <c r="G155">
        <v>3</v>
      </c>
      <c r="H155">
        <v>6</v>
      </c>
      <c r="I155">
        <v>202</v>
      </c>
      <c r="J155" t="s">
        <v>244</v>
      </c>
    </row>
    <row r="156" spans="7:10" x14ac:dyDescent="0.15">
      <c r="G156">
        <v>3</v>
      </c>
      <c r="H156">
        <v>6</v>
      </c>
      <c r="I156">
        <v>203</v>
      </c>
      <c r="J156" t="s">
        <v>245</v>
      </c>
    </row>
    <row r="157" spans="7:10" x14ac:dyDescent="0.15">
      <c r="G157">
        <v>3</v>
      </c>
      <c r="H157">
        <v>6</v>
      </c>
      <c r="I157">
        <v>204</v>
      </c>
      <c r="J157" t="s">
        <v>246</v>
      </c>
    </row>
    <row r="158" spans="7:10" x14ac:dyDescent="0.15">
      <c r="G158">
        <v>3</v>
      </c>
      <c r="H158">
        <v>6</v>
      </c>
      <c r="I158">
        <v>205</v>
      </c>
      <c r="J158" t="s">
        <v>247</v>
      </c>
    </row>
    <row r="159" spans="7:10" x14ac:dyDescent="0.15">
      <c r="G159">
        <v>3</v>
      </c>
      <c r="H159">
        <v>6</v>
      </c>
      <c r="I159">
        <v>206</v>
      </c>
      <c r="J159" t="s">
        <v>248</v>
      </c>
    </row>
    <row r="160" spans="7:10" x14ac:dyDescent="0.15">
      <c r="G160">
        <v>3</v>
      </c>
      <c r="H160">
        <v>6</v>
      </c>
      <c r="I160">
        <v>207</v>
      </c>
      <c r="J160" t="s">
        <v>249</v>
      </c>
    </row>
    <row r="161" spans="7:10" x14ac:dyDescent="0.15">
      <c r="G161">
        <v>3</v>
      </c>
      <c r="H161">
        <v>6</v>
      </c>
      <c r="I161">
        <v>208</v>
      </c>
      <c r="J161" t="s">
        <v>250</v>
      </c>
    </row>
    <row r="162" spans="7:10" x14ac:dyDescent="0.15">
      <c r="G162">
        <v>3</v>
      </c>
      <c r="H162">
        <v>6</v>
      </c>
      <c r="I162">
        <v>209</v>
      </c>
      <c r="J162" t="s">
        <v>251</v>
      </c>
    </row>
    <row r="163" spans="7:10" x14ac:dyDescent="0.15">
      <c r="G163">
        <v>3</v>
      </c>
      <c r="H163">
        <v>6</v>
      </c>
      <c r="I163">
        <v>210</v>
      </c>
      <c r="J163" t="s">
        <v>252</v>
      </c>
    </row>
    <row r="164" spans="7:10" x14ac:dyDescent="0.15">
      <c r="G164">
        <v>3</v>
      </c>
      <c r="H164">
        <v>6</v>
      </c>
      <c r="I164">
        <v>211</v>
      </c>
      <c r="J164" t="s">
        <v>253</v>
      </c>
    </row>
    <row r="165" spans="7:10" x14ac:dyDescent="0.15">
      <c r="G165">
        <v>3</v>
      </c>
      <c r="H165">
        <v>6</v>
      </c>
      <c r="I165">
        <v>212</v>
      </c>
      <c r="J165" t="s">
        <v>254</v>
      </c>
    </row>
    <row r="166" spans="7:10" x14ac:dyDescent="0.15">
      <c r="G166">
        <v>3</v>
      </c>
      <c r="H166">
        <v>6</v>
      </c>
      <c r="I166">
        <v>213</v>
      </c>
      <c r="J166" t="s">
        <v>255</v>
      </c>
    </row>
    <row r="167" spans="7:10" x14ac:dyDescent="0.15">
      <c r="G167">
        <v>3</v>
      </c>
      <c r="H167">
        <v>6</v>
      </c>
      <c r="I167">
        <v>214</v>
      </c>
      <c r="J167" t="s">
        <v>256</v>
      </c>
    </row>
    <row r="168" spans="7:10" x14ac:dyDescent="0.15">
      <c r="G168">
        <v>3</v>
      </c>
      <c r="H168">
        <v>6</v>
      </c>
      <c r="I168">
        <v>215</v>
      </c>
      <c r="J168" t="s">
        <v>257</v>
      </c>
    </row>
    <row r="169" spans="7:10" x14ac:dyDescent="0.15">
      <c r="G169">
        <v>3</v>
      </c>
      <c r="H169">
        <v>6</v>
      </c>
      <c r="I169">
        <v>216</v>
      </c>
      <c r="J169" t="s">
        <v>258</v>
      </c>
    </row>
    <row r="170" spans="7:10" x14ac:dyDescent="0.15">
      <c r="G170">
        <v>3</v>
      </c>
      <c r="H170">
        <v>6</v>
      </c>
      <c r="I170">
        <v>217</v>
      </c>
      <c r="J170" t="s">
        <v>259</v>
      </c>
    </row>
    <row r="171" spans="7:10" x14ac:dyDescent="0.15">
      <c r="G171">
        <v>3</v>
      </c>
      <c r="H171">
        <v>6</v>
      </c>
      <c r="I171">
        <v>218</v>
      </c>
      <c r="J171" t="s">
        <v>260</v>
      </c>
    </row>
    <row r="172" spans="7:10" x14ac:dyDescent="0.15">
      <c r="G172">
        <v>3</v>
      </c>
      <c r="H172">
        <v>6</v>
      </c>
      <c r="I172">
        <v>219</v>
      </c>
      <c r="J172" t="s">
        <v>261</v>
      </c>
    </row>
    <row r="173" spans="7:10" x14ac:dyDescent="0.15">
      <c r="G173">
        <v>3</v>
      </c>
      <c r="H173">
        <v>6</v>
      </c>
      <c r="I173">
        <v>220</v>
      </c>
      <c r="J173" t="s">
        <v>262</v>
      </c>
    </row>
    <row r="174" spans="7:10" x14ac:dyDescent="0.15">
      <c r="G174">
        <v>3</v>
      </c>
      <c r="H174">
        <v>6</v>
      </c>
      <c r="I174">
        <v>221</v>
      </c>
      <c r="J174" t="s">
        <v>263</v>
      </c>
    </row>
    <row r="175" spans="7:10" x14ac:dyDescent="0.15">
      <c r="G175">
        <v>3</v>
      </c>
      <c r="H175">
        <v>6</v>
      </c>
      <c r="I175">
        <v>222</v>
      </c>
      <c r="J175" t="s">
        <v>264</v>
      </c>
    </row>
    <row r="176" spans="7:10" x14ac:dyDescent="0.15">
      <c r="G176">
        <v>3</v>
      </c>
      <c r="H176">
        <v>6</v>
      </c>
      <c r="I176">
        <v>223</v>
      </c>
      <c r="J176" t="s">
        <v>265</v>
      </c>
    </row>
    <row r="177" spans="7:10" x14ac:dyDescent="0.15">
      <c r="G177">
        <v>3</v>
      </c>
      <c r="H177">
        <v>6</v>
      </c>
      <c r="I177">
        <v>225</v>
      </c>
      <c r="J177" t="s">
        <v>266</v>
      </c>
    </row>
    <row r="178" spans="7:10" x14ac:dyDescent="0.15">
      <c r="G178">
        <v>3</v>
      </c>
      <c r="H178">
        <v>6</v>
      </c>
      <c r="I178">
        <v>226</v>
      </c>
      <c r="J178" t="s">
        <v>267</v>
      </c>
    </row>
    <row r="179" spans="7:10" x14ac:dyDescent="0.15">
      <c r="G179">
        <v>3</v>
      </c>
      <c r="H179">
        <v>6</v>
      </c>
      <c r="I179">
        <v>227</v>
      </c>
      <c r="J179" t="s">
        <v>268</v>
      </c>
    </row>
    <row r="180" spans="7:10" x14ac:dyDescent="0.15">
      <c r="G180">
        <v>4</v>
      </c>
      <c r="H180">
        <v>6</v>
      </c>
      <c r="I180">
        <v>138</v>
      </c>
      <c r="J180" t="s">
        <v>269</v>
      </c>
    </row>
    <row r="181" spans="7:10" x14ac:dyDescent="0.15">
      <c r="G181">
        <v>4</v>
      </c>
      <c r="H181">
        <v>6</v>
      </c>
      <c r="I181">
        <v>139</v>
      </c>
      <c r="J181" t="s">
        <v>270</v>
      </c>
    </row>
    <row r="182" spans="7:10" x14ac:dyDescent="0.15">
      <c r="G182">
        <v>4</v>
      </c>
      <c r="H182">
        <v>6</v>
      </c>
      <c r="I182">
        <v>140</v>
      </c>
      <c r="J182" t="s">
        <v>271</v>
      </c>
    </row>
    <row r="183" spans="7:10" x14ac:dyDescent="0.15">
      <c r="G183">
        <v>4</v>
      </c>
      <c r="H183">
        <v>6</v>
      </c>
      <c r="I183">
        <v>141</v>
      </c>
      <c r="J183" t="s">
        <v>272</v>
      </c>
    </row>
    <row r="184" spans="7:10" x14ac:dyDescent="0.15">
      <c r="G184">
        <v>4</v>
      </c>
      <c r="H184">
        <v>6</v>
      </c>
      <c r="I184">
        <v>142</v>
      </c>
      <c r="J184" t="s">
        <v>273</v>
      </c>
    </row>
    <row r="185" spans="7:10" x14ac:dyDescent="0.15">
      <c r="G185">
        <v>5</v>
      </c>
      <c r="H185">
        <v>6</v>
      </c>
      <c r="I185">
        <v>158</v>
      </c>
      <c r="J185" t="s">
        <v>274</v>
      </c>
    </row>
    <row r="186" spans="7:10" x14ac:dyDescent="0.15">
      <c r="G186">
        <v>5</v>
      </c>
      <c r="H186">
        <v>6</v>
      </c>
      <c r="I186">
        <v>159</v>
      </c>
      <c r="J186" t="s">
        <v>275</v>
      </c>
    </row>
    <row r="187" spans="7:10" x14ac:dyDescent="0.15">
      <c r="G187">
        <v>5</v>
      </c>
      <c r="H187">
        <v>6</v>
      </c>
      <c r="I187">
        <v>160</v>
      </c>
      <c r="J187" t="s">
        <v>276</v>
      </c>
    </row>
    <row r="188" spans="7:10" x14ac:dyDescent="0.15">
      <c r="G188">
        <v>5</v>
      </c>
      <c r="H188">
        <v>6</v>
      </c>
      <c r="I188">
        <v>161</v>
      </c>
      <c r="J188" t="s">
        <v>277</v>
      </c>
    </row>
    <row r="189" spans="7:10" x14ac:dyDescent="0.15">
      <c r="G189">
        <v>5</v>
      </c>
      <c r="H189">
        <v>6</v>
      </c>
      <c r="I189">
        <v>162</v>
      </c>
      <c r="J189" t="s">
        <v>278</v>
      </c>
    </row>
    <row r="190" spans="7:10" x14ac:dyDescent="0.15">
      <c r="G190">
        <v>5</v>
      </c>
      <c r="H190">
        <v>6</v>
      </c>
      <c r="I190">
        <v>163</v>
      </c>
      <c r="J190" t="s">
        <v>279</v>
      </c>
    </row>
    <row r="191" spans="7:10" x14ac:dyDescent="0.15">
      <c r="G191">
        <v>5</v>
      </c>
      <c r="H191">
        <v>6</v>
      </c>
      <c r="I191">
        <v>164</v>
      </c>
      <c r="J191" t="s">
        <v>280</v>
      </c>
    </row>
    <row r="192" spans="7:10" x14ac:dyDescent="0.15">
      <c r="G192">
        <v>5</v>
      </c>
      <c r="H192">
        <v>6</v>
      </c>
      <c r="I192">
        <v>165</v>
      </c>
      <c r="J192" t="s">
        <v>281</v>
      </c>
    </row>
    <row r="193" spans="7:10" x14ac:dyDescent="0.15">
      <c r="G193">
        <v>5</v>
      </c>
      <c r="H193">
        <v>6</v>
      </c>
      <c r="I193">
        <v>166</v>
      </c>
      <c r="J193" t="s">
        <v>282</v>
      </c>
    </row>
    <row r="194" spans="7:10" x14ac:dyDescent="0.15">
      <c r="G194">
        <v>5</v>
      </c>
      <c r="H194">
        <v>6</v>
      </c>
      <c r="I194">
        <v>167</v>
      </c>
      <c r="J194" t="s">
        <v>283</v>
      </c>
    </row>
    <row r="195" spans="7:10" x14ac:dyDescent="0.15">
      <c r="G195">
        <v>5</v>
      </c>
      <c r="H195">
        <v>6</v>
      </c>
      <c r="I195">
        <v>143</v>
      </c>
      <c r="J195" t="s">
        <v>284</v>
      </c>
    </row>
    <row r="196" spans="7:10" x14ac:dyDescent="0.15">
      <c r="G196">
        <v>5</v>
      </c>
      <c r="H196">
        <v>6</v>
      </c>
      <c r="I196">
        <v>144</v>
      </c>
      <c r="J196" t="s">
        <v>285</v>
      </c>
    </row>
    <row r="197" spans="7:10" x14ac:dyDescent="0.15">
      <c r="G197">
        <v>5</v>
      </c>
      <c r="H197">
        <v>6</v>
      </c>
      <c r="I197">
        <v>145</v>
      </c>
      <c r="J197" t="s">
        <v>286</v>
      </c>
    </row>
    <row r="198" spans="7:10" x14ac:dyDescent="0.15">
      <c r="G198">
        <v>5</v>
      </c>
      <c r="H198">
        <v>6</v>
      </c>
      <c r="I198">
        <v>146</v>
      </c>
      <c r="J198" t="s">
        <v>287</v>
      </c>
    </row>
    <row r="199" spans="7:10" x14ac:dyDescent="0.15">
      <c r="G199">
        <v>5</v>
      </c>
      <c r="H199">
        <v>6</v>
      </c>
      <c r="I199">
        <v>147</v>
      </c>
      <c r="J199" t="s">
        <v>288</v>
      </c>
    </row>
    <row r="200" spans="7:10" x14ac:dyDescent="0.15">
      <c r="G200">
        <v>5</v>
      </c>
      <c r="H200">
        <v>6</v>
      </c>
      <c r="I200">
        <v>148</v>
      </c>
      <c r="J200" t="s">
        <v>289</v>
      </c>
    </row>
    <row r="201" spans="7:10" x14ac:dyDescent="0.15">
      <c r="G201">
        <v>5</v>
      </c>
      <c r="H201">
        <v>6</v>
      </c>
      <c r="I201">
        <v>149</v>
      </c>
      <c r="J201" t="s">
        <v>290</v>
      </c>
    </row>
    <row r="202" spans="7:10" x14ac:dyDescent="0.15">
      <c r="G202">
        <v>5</v>
      </c>
      <c r="H202">
        <v>6</v>
      </c>
      <c r="I202">
        <v>150</v>
      </c>
      <c r="J202" t="s">
        <v>291</v>
      </c>
    </row>
    <row r="203" spans="7:10" x14ac:dyDescent="0.15">
      <c r="G203">
        <v>5</v>
      </c>
      <c r="H203">
        <v>6</v>
      </c>
      <c r="I203">
        <v>151</v>
      </c>
      <c r="J203" t="s">
        <v>292</v>
      </c>
    </row>
    <row r="204" spans="7:10" x14ac:dyDescent="0.15">
      <c r="G204">
        <v>5</v>
      </c>
      <c r="H204">
        <v>6</v>
      </c>
      <c r="I204">
        <v>152</v>
      </c>
      <c r="J204" t="s">
        <v>293</v>
      </c>
    </row>
    <row r="205" spans="7:10" x14ac:dyDescent="0.15">
      <c r="G205">
        <v>5</v>
      </c>
      <c r="H205">
        <v>6</v>
      </c>
      <c r="I205">
        <v>153</v>
      </c>
      <c r="J205" t="s">
        <v>294</v>
      </c>
    </row>
    <row r="206" spans="7:10" x14ac:dyDescent="0.15">
      <c r="G206">
        <v>5</v>
      </c>
      <c r="H206">
        <v>6</v>
      </c>
      <c r="I206">
        <v>154</v>
      </c>
      <c r="J206" t="s">
        <v>295</v>
      </c>
    </row>
    <row r="207" spans="7:10" x14ac:dyDescent="0.15">
      <c r="G207">
        <v>5</v>
      </c>
      <c r="H207">
        <v>6</v>
      </c>
      <c r="I207">
        <v>155</v>
      </c>
      <c r="J207" t="s">
        <v>296</v>
      </c>
    </row>
    <row r="208" spans="7:10" x14ac:dyDescent="0.15">
      <c r="G208">
        <v>5</v>
      </c>
      <c r="H208">
        <v>6</v>
      </c>
      <c r="I208">
        <v>156</v>
      </c>
      <c r="J208" t="s">
        <v>297</v>
      </c>
    </row>
    <row r="209" spans="7:10" x14ac:dyDescent="0.15">
      <c r="G209">
        <v>5</v>
      </c>
      <c r="H209">
        <v>6</v>
      </c>
      <c r="I209">
        <v>157</v>
      </c>
      <c r="J209" t="s">
        <v>298</v>
      </c>
    </row>
    <row r="210" spans="7:10" x14ac:dyDescent="0.15">
      <c r="G210">
        <v>6</v>
      </c>
      <c r="H210">
        <v>6</v>
      </c>
      <c r="I210">
        <v>168</v>
      </c>
      <c r="J210" t="s">
        <v>299</v>
      </c>
    </row>
    <row r="211" spans="7:10" x14ac:dyDescent="0.15">
      <c r="G211">
        <v>6</v>
      </c>
      <c r="H211">
        <v>6</v>
      </c>
      <c r="I211">
        <v>169</v>
      </c>
      <c r="J211" t="s">
        <v>300</v>
      </c>
    </row>
    <row r="212" spans="7:10" x14ac:dyDescent="0.15">
      <c r="G212">
        <v>6</v>
      </c>
      <c r="H212">
        <v>6</v>
      </c>
      <c r="I212">
        <v>170</v>
      </c>
      <c r="J212" t="s">
        <v>301</v>
      </c>
    </row>
    <row r="213" spans="7:10" x14ac:dyDescent="0.15">
      <c r="G213">
        <v>6</v>
      </c>
      <c r="H213">
        <v>6</v>
      </c>
      <c r="I213">
        <v>171</v>
      </c>
      <c r="J213" t="s">
        <v>302</v>
      </c>
    </row>
    <row r="214" spans="7:10" x14ac:dyDescent="0.15">
      <c r="G214">
        <v>6</v>
      </c>
      <c r="H214">
        <v>6</v>
      </c>
      <c r="I214">
        <v>172</v>
      </c>
      <c r="J214" t="s">
        <v>303</v>
      </c>
    </row>
    <row r="215" spans="7:10" x14ac:dyDescent="0.15">
      <c r="G215">
        <v>6</v>
      </c>
      <c r="H215">
        <v>6</v>
      </c>
      <c r="I215">
        <v>173</v>
      </c>
      <c r="J215" t="s">
        <v>304</v>
      </c>
    </row>
    <row r="216" spans="7:10" x14ac:dyDescent="0.15">
      <c r="G216">
        <v>6</v>
      </c>
      <c r="H216">
        <v>6</v>
      </c>
      <c r="I216">
        <v>174</v>
      </c>
      <c r="J216" t="s">
        <v>305</v>
      </c>
    </row>
    <row r="217" spans="7:10" x14ac:dyDescent="0.15">
      <c r="G217">
        <v>6</v>
      </c>
      <c r="H217">
        <v>6</v>
      </c>
      <c r="I217">
        <v>175</v>
      </c>
      <c r="J217" t="s">
        <v>306</v>
      </c>
    </row>
    <row r="218" spans="7:10" x14ac:dyDescent="0.15">
      <c r="G218">
        <v>6</v>
      </c>
      <c r="H218">
        <v>6</v>
      </c>
      <c r="I218">
        <v>176</v>
      </c>
      <c r="J218" t="s">
        <v>307</v>
      </c>
    </row>
    <row r="219" spans="7:10" x14ac:dyDescent="0.15">
      <c r="G219">
        <v>6</v>
      </c>
      <c r="H219">
        <v>6</v>
      </c>
      <c r="I219">
        <v>177</v>
      </c>
      <c r="J219" t="s">
        <v>308</v>
      </c>
    </row>
    <row r="220" spans="7:10" x14ac:dyDescent="0.15">
      <c r="G220">
        <v>6</v>
      </c>
      <c r="H220">
        <v>6</v>
      </c>
      <c r="I220">
        <v>178</v>
      </c>
      <c r="J220" t="s">
        <v>309</v>
      </c>
    </row>
    <row r="221" spans="7:10" x14ac:dyDescent="0.15">
      <c r="G221">
        <v>6</v>
      </c>
      <c r="H221">
        <v>6</v>
      </c>
      <c r="I221">
        <v>179</v>
      </c>
      <c r="J221" t="s">
        <v>310</v>
      </c>
    </row>
    <row r="222" spans="7:10" x14ac:dyDescent="0.15">
      <c r="G222">
        <v>6</v>
      </c>
      <c r="H222">
        <v>6</v>
      </c>
      <c r="I222">
        <v>180</v>
      </c>
      <c r="J222" t="s">
        <v>311</v>
      </c>
    </row>
    <row r="223" spans="7:10" x14ac:dyDescent="0.15">
      <c r="G223">
        <v>6</v>
      </c>
      <c r="H223">
        <v>6</v>
      </c>
      <c r="I223">
        <v>181</v>
      </c>
      <c r="J223" t="s">
        <v>312</v>
      </c>
    </row>
    <row r="224" spans="7:10" x14ac:dyDescent="0.15">
      <c r="G224">
        <v>6</v>
      </c>
      <c r="H224">
        <v>6</v>
      </c>
      <c r="I224">
        <v>182</v>
      </c>
      <c r="J224" t="s">
        <v>313</v>
      </c>
    </row>
    <row r="225" spans="7:10" x14ac:dyDescent="0.15">
      <c r="G225">
        <v>6</v>
      </c>
      <c r="H225">
        <v>6</v>
      </c>
      <c r="I225">
        <v>183</v>
      </c>
      <c r="J225" t="s">
        <v>314</v>
      </c>
    </row>
    <row r="226" spans="7:10" x14ac:dyDescent="0.15">
      <c r="G226">
        <v>7</v>
      </c>
      <c r="H226">
        <v>6</v>
      </c>
      <c r="I226">
        <v>184</v>
      </c>
      <c r="J226" t="s">
        <v>315</v>
      </c>
    </row>
    <row r="227" spans="7:10" x14ac:dyDescent="0.15">
      <c r="G227">
        <v>7</v>
      </c>
      <c r="H227">
        <v>6</v>
      </c>
      <c r="I227">
        <v>185</v>
      </c>
      <c r="J227" t="s">
        <v>316</v>
      </c>
    </row>
    <row r="228" spans="7:10" x14ac:dyDescent="0.15">
      <c r="G228">
        <v>7</v>
      </c>
      <c r="H228">
        <v>6</v>
      </c>
      <c r="I228">
        <v>186</v>
      </c>
      <c r="J228" t="s">
        <v>317</v>
      </c>
    </row>
    <row r="229" spans="7:10" x14ac:dyDescent="0.15">
      <c r="G229">
        <v>7</v>
      </c>
      <c r="H229">
        <v>6</v>
      </c>
      <c r="I229">
        <v>187</v>
      </c>
      <c r="J229" t="s">
        <v>318</v>
      </c>
    </row>
    <row r="230" spans="7:10" x14ac:dyDescent="0.15">
      <c r="G230">
        <v>7</v>
      </c>
      <c r="H230">
        <v>6</v>
      </c>
      <c r="I230">
        <v>188</v>
      </c>
      <c r="J230" t="s">
        <v>319</v>
      </c>
    </row>
    <row r="231" spans="7:10" x14ac:dyDescent="0.15">
      <c r="G231">
        <v>7</v>
      </c>
      <c r="H231">
        <v>6</v>
      </c>
      <c r="I231">
        <v>189</v>
      </c>
      <c r="J231" t="s">
        <v>320</v>
      </c>
    </row>
    <row r="232" spans="7:10" x14ac:dyDescent="0.15">
      <c r="G232">
        <v>7</v>
      </c>
      <c r="H232">
        <v>6</v>
      </c>
      <c r="I232">
        <v>190</v>
      </c>
      <c r="J232" t="s">
        <v>321</v>
      </c>
    </row>
    <row r="233" spans="7:10" x14ac:dyDescent="0.15">
      <c r="G233">
        <v>7</v>
      </c>
      <c r="H233">
        <v>6</v>
      </c>
      <c r="I233">
        <v>191</v>
      </c>
      <c r="J233" t="s">
        <v>322</v>
      </c>
    </row>
    <row r="234" spans="7:10" x14ac:dyDescent="0.15">
      <c r="G234">
        <v>7</v>
      </c>
      <c r="H234">
        <v>6</v>
      </c>
      <c r="I234">
        <v>192</v>
      </c>
      <c r="J234" t="s">
        <v>323</v>
      </c>
    </row>
    <row r="235" spans="7:10" x14ac:dyDescent="0.15">
      <c r="G235">
        <v>7</v>
      </c>
      <c r="H235">
        <v>6</v>
      </c>
      <c r="I235">
        <v>193</v>
      </c>
      <c r="J235" t="s">
        <v>324</v>
      </c>
    </row>
    <row r="236" spans="7:10" x14ac:dyDescent="0.15">
      <c r="G236">
        <v>8</v>
      </c>
      <c r="H236">
        <v>6</v>
      </c>
      <c r="I236">
        <v>194</v>
      </c>
      <c r="J236" t="s">
        <v>325</v>
      </c>
    </row>
    <row r="237" spans="7:10" x14ac:dyDescent="0.15">
      <c r="G237">
        <v>8</v>
      </c>
      <c r="H237">
        <v>6</v>
      </c>
      <c r="I237">
        <v>195</v>
      </c>
      <c r="J237" t="s">
        <v>326</v>
      </c>
    </row>
  </sheetData>
  <phoneticPr fontId="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I56"/>
  <sheetViews>
    <sheetView workbookViewId="0">
      <selection activeCell="A5" sqref="A5"/>
    </sheetView>
  </sheetViews>
  <sheetFormatPr baseColWidth="10" defaultColWidth="8.83203125" defaultRowHeight="13" x14ac:dyDescent="0.15"/>
  <sheetData>
    <row r="1" spans="1:9" x14ac:dyDescent="0.15">
      <c r="A1" s="4"/>
      <c r="B1" s="5"/>
      <c r="C1" s="5"/>
      <c r="D1" s="5"/>
      <c r="E1" s="5"/>
      <c r="F1" s="5"/>
      <c r="G1" s="5"/>
      <c r="H1" s="5"/>
      <c r="I1" s="6"/>
    </row>
    <row r="2" spans="1:9" x14ac:dyDescent="0.15">
      <c r="A2" s="7"/>
      <c r="B2" s="106" t="s">
        <v>53</v>
      </c>
      <c r="C2" s="106"/>
      <c r="D2" s="8" t="s">
        <v>801</v>
      </c>
      <c r="E2" s="8"/>
      <c r="F2" s="8"/>
      <c r="G2" s="8"/>
      <c r="H2" s="8"/>
      <c r="I2" s="9"/>
    </row>
    <row r="3" spans="1:9" ht="14" thickBot="1" x14ac:dyDescent="0.2">
      <c r="A3" s="10"/>
      <c r="B3" s="11"/>
      <c r="C3" s="11"/>
      <c r="D3" s="11"/>
      <c r="E3" s="11"/>
      <c r="F3" s="11"/>
      <c r="G3" s="11"/>
      <c r="H3" s="11"/>
      <c r="I3" s="12"/>
    </row>
    <row r="4" spans="1:9" x14ac:dyDescent="0.15">
      <c r="A4" s="7"/>
      <c r="B4" s="8"/>
      <c r="C4" s="8"/>
      <c r="D4" s="8"/>
      <c r="E4" s="8"/>
      <c r="F4" s="8"/>
      <c r="G4" s="8"/>
      <c r="H4" s="8"/>
      <c r="I4" s="9"/>
    </row>
    <row r="5" spans="1:9" x14ac:dyDescent="0.15">
      <c r="A5" s="7"/>
      <c r="B5" s="8"/>
      <c r="C5" s="8"/>
      <c r="D5" s="8"/>
      <c r="E5" s="8"/>
      <c r="F5" s="8"/>
      <c r="G5" s="8"/>
      <c r="H5" s="8"/>
      <c r="I5" s="9"/>
    </row>
    <row r="6" spans="1:9" x14ac:dyDescent="0.15">
      <c r="A6" s="7"/>
      <c r="B6" s="8"/>
      <c r="C6" s="8"/>
      <c r="D6" s="8"/>
      <c r="E6" s="8"/>
      <c r="F6" s="8"/>
      <c r="G6" s="8"/>
      <c r="H6" s="8"/>
      <c r="I6" s="9"/>
    </row>
    <row r="7" spans="1:9" x14ac:dyDescent="0.15">
      <c r="A7" s="7"/>
      <c r="B7" s="8"/>
      <c r="C7" s="8"/>
      <c r="D7" s="8"/>
      <c r="E7" s="8"/>
      <c r="F7" s="8"/>
      <c r="G7" s="8"/>
      <c r="H7" s="8"/>
      <c r="I7" s="9"/>
    </row>
    <row r="8" spans="1:9" x14ac:dyDescent="0.15">
      <c r="A8" s="7"/>
      <c r="B8" s="8"/>
      <c r="C8" s="8"/>
      <c r="D8" s="8"/>
      <c r="E8" s="8"/>
      <c r="F8" s="8"/>
      <c r="G8" s="8"/>
      <c r="H8" s="8"/>
      <c r="I8" s="9"/>
    </row>
    <row r="9" spans="1:9" x14ac:dyDescent="0.15">
      <c r="A9" s="7"/>
      <c r="B9" s="8"/>
      <c r="C9" s="8"/>
      <c r="D9" s="8"/>
      <c r="E9" s="8"/>
      <c r="F9" s="8"/>
      <c r="G9" s="8"/>
      <c r="H9" s="8"/>
      <c r="I9" s="9"/>
    </row>
    <row r="10" spans="1:9" x14ac:dyDescent="0.15">
      <c r="A10" s="7"/>
      <c r="B10" s="8"/>
      <c r="C10" s="8"/>
      <c r="D10" s="8"/>
      <c r="E10" s="8"/>
      <c r="F10" s="8"/>
      <c r="G10" s="8"/>
      <c r="H10" s="8"/>
      <c r="I10" s="9"/>
    </row>
    <row r="11" spans="1:9" x14ac:dyDescent="0.15">
      <c r="A11" s="7"/>
      <c r="B11" s="8"/>
      <c r="C11" s="8"/>
      <c r="D11" s="8"/>
      <c r="E11" s="8"/>
      <c r="F11" s="8"/>
      <c r="G11" s="8"/>
      <c r="H11" s="8"/>
      <c r="I11" s="9"/>
    </row>
    <row r="12" spans="1:9" x14ac:dyDescent="0.15">
      <c r="A12" s="7"/>
      <c r="B12" s="8"/>
      <c r="C12" s="8"/>
      <c r="D12" s="8"/>
      <c r="E12" s="8"/>
      <c r="F12" s="8"/>
      <c r="G12" s="8"/>
      <c r="H12" s="8"/>
      <c r="I12" s="9"/>
    </row>
    <row r="13" spans="1:9" x14ac:dyDescent="0.15">
      <c r="A13" s="7"/>
      <c r="B13" s="8"/>
      <c r="C13" s="8"/>
      <c r="D13" s="8"/>
      <c r="E13" s="8"/>
      <c r="F13" s="8"/>
      <c r="G13" s="8"/>
      <c r="H13" s="8"/>
      <c r="I13" s="9"/>
    </row>
    <row r="14" spans="1:9" x14ac:dyDescent="0.15">
      <c r="A14" s="7"/>
      <c r="B14" s="8"/>
      <c r="C14" s="8"/>
      <c r="D14" s="8"/>
      <c r="E14" s="8"/>
      <c r="F14" s="8"/>
      <c r="G14" s="8"/>
      <c r="H14" s="8"/>
      <c r="I14" s="9"/>
    </row>
    <row r="15" spans="1:9" x14ac:dyDescent="0.15">
      <c r="A15" s="7"/>
      <c r="B15" s="8"/>
      <c r="C15" s="8"/>
      <c r="D15" s="8"/>
      <c r="E15" s="8"/>
      <c r="F15" s="8"/>
      <c r="G15" s="8"/>
      <c r="H15" s="8"/>
      <c r="I15" s="9"/>
    </row>
    <row r="16" spans="1:9" x14ac:dyDescent="0.15">
      <c r="A16" s="7"/>
      <c r="B16" s="8"/>
      <c r="C16" s="8"/>
      <c r="D16" s="8"/>
      <c r="E16" s="8"/>
      <c r="F16" s="8"/>
      <c r="G16" s="8"/>
      <c r="H16" s="8"/>
      <c r="I16" s="9"/>
    </row>
    <row r="17" spans="1:9" x14ac:dyDescent="0.15">
      <c r="A17" s="7"/>
      <c r="B17" s="8"/>
      <c r="C17" s="8"/>
      <c r="D17" s="8"/>
      <c r="E17" s="8"/>
      <c r="F17" s="8"/>
      <c r="G17" s="8"/>
      <c r="H17" s="8"/>
      <c r="I17" s="9"/>
    </row>
    <row r="18" spans="1:9" x14ac:dyDescent="0.15">
      <c r="A18" s="7"/>
      <c r="B18" s="8"/>
      <c r="C18" s="8"/>
      <c r="D18" s="8"/>
      <c r="E18" s="8"/>
      <c r="F18" s="8"/>
      <c r="G18" s="8"/>
      <c r="H18" s="8"/>
      <c r="I18" s="9"/>
    </row>
    <row r="19" spans="1:9" x14ac:dyDescent="0.15">
      <c r="A19" s="7"/>
      <c r="B19" s="8"/>
      <c r="C19" s="8"/>
      <c r="D19" s="8"/>
      <c r="E19" s="8"/>
      <c r="F19" s="8"/>
      <c r="G19" s="8"/>
      <c r="H19" s="8"/>
      <c r="I19" s="9"/>
    </row>
    <row r="20" spans="1:9" x14ac:dyDescent="0.15">
      <c r="A20" s="7"/>
      <c r="B20" s="8"/>
      <c r="C20" s="8"/>
      <c r="D20" s="8"/>
      <c r="E20" s="8"/>
      <c r="F20" s="8"/>
      <c r="G20" s="8"/>
      <c r="H20" s="8"/>
      <c r="I20" s="9"/>
    </row>
    <row r="21" spans="1:9" x14ac:dyDescent="0.15">
      <c r="A21" s="7"/>
      <c r="B21" s="8"/>
      <c r="C21" s="8"/>
      <c r="D21" s="8"/>
      <c r="E21" s="8"/>
      <c r="F21" s="8"/>
      <c r="G21" s="8"/>
      <c r="H21" s="8"/>
      <c r="I21" s="9"/>
    </row>
    <row r="22" spans="1:9" x14ac:dyDescent="0.15">
      <c r="A22" s="7"/>
      <c r="B22" s="8"/>
      <c r="C22" s="8"/>
      <c r="D22" s="8"/>
      <c r="E22" s="8"/>
      <c r="F22" s="8"/>
      <c r="G22" s="8"/>
      <c r="H22" s="8"/>
      <c r="I22" s="9"/>
    </row>
    <row r="23" spans="1:9" x14ac:dyDescent="0.15">
      <c r="A23" s="7"/>
      <c r="B23" s="8"/>
      <c r="C23" s="8"/>
      <c r="D23" s="8"/>
      <c r="E23" s="8"/>
      <c r="F23" s="8"/>
      <c r="G23" s="8"/>
      <c r="H23" s="8"/>
      <c r="I23" s="9"/>
    </row>
    <row r="24" spans="1:9" x14ac:dyDescent="0.15">
      <c r="A24" s="7"/>
      <c r="B24" s="8"/>
      <c r="C24" s="8"/>
      <c r="D24" s="8"/>
      <c r="E24" s="8"/>
      <c r="F24" s="8"/>
      <c r="G24" s="8"/>
      <c r="H24" s="8"/>
      <c r="I24" s="9"/>
    </row>
    <row r="25" spans="1:9" x14ac:dyDescent="0.15">
      <c r="A25" s="7"/>
      <c r="B25" s="8"/>
      <c r="C25" s="8"/>
      <c r="D25" s="8"/>
      <c r="E25" s="8"/>
      <c r="F25" s="8"/>
      <c r="G25" s="8"/>
      <c r="H25" s="8"/>
      <c r="I25" s="9"/>
    </row>
    <row r="26" spans="1:9" x14ac:dyDescent="0.15">
      <c r="A26" s="7"/>
      <c r="B26" s="8"/>
      <c r="C26" s="8"/>
      <c r="D26" s="8"/>
      <c r="E26" s="8"/>
      <c r="F26" s="8"/>
      <c r="G26" s="8"/>
      <c r="H26" s="8"/>
      <c r="I26" s="9"/>
    </row>
    <row r="27" spans="1:9" x14ac:dyDescent="0.15">
      <c r="A27" s="7"/>
      <c r="B27" s="8"/>
      <c r="C27" s="8"/>
      <c r="D27" s="8"/>
      <c r="E27" s="8"/>
      <c r="F27" s="8"/>
      <c r="G27" s="8"/>
      <c r="H27" s="8"/>
      <c r="I27" s="9"/>
    </row>
    <row r="28" spans="1:9" x14ac:dyDescent="0.15">
      <c r="A28" s="7"/>
      <c r="B28" s="8"/>
      <c r="C28" s="8"/>
      <c r="D28" s="8"/>
      <c r="E28" s="8"/>
      <c r="F28" s="8"/>
      <c r="G28" s="8"/>
      <c r="H28" s="8"/>
      <c r="I28" s="9"/>
    </row>
    <row r="29" spans="1:9" x14ac:dyDescent="0.15">
      <c r="A29" s="7"/>
      <c r="B29" s="8"/>
      <c r="C29" s="8"/>
      <c r="D29" s="8"/>
      <c r="E29" s="8"/>
      <c r="F29" s="8"/>
      <c r="G29" s="8"/>
      <c r="H29" s="8"/>
      <c r="I29" s="9"/>
    </row>
    <row r="30" spans="1:9" x14ac:dyDescent="0.15">
      <c r="A30" s="7"/>
      <c r="B30" s="8"/>
      <c r="C30" s="8"/>
      <c r="D30" s="8"/>
      <c r="E30" s="8"/>
      <c r="F30" s="8"/>
      <c r="G30" s="8"/>
      <c r="H30" s="8"/>
      <c r="I30" s="9"/>
    </row>
    <row r="31" spans="1:9" x14ac:dyDescent="0.15">
      <c r="A31" s="7"/>
      <c r="B31" s="8"/>
      <c r="C31" s="8"/>
      <c r="D31" s="8"/>
      <c r="E31" s="8"/>
      <c r="F31" s="8"/>
      <c r="G31" s="8"/>
      <c r="H31" s="8"/>
      <c r="I31" s="9"/>
    </row>
    <row r="32" spans="1:9" x14ac:dyDescent="0.15">
      <c r="A32" s="7"/>
      <c r="B32" s="8"/>
      <c r="C32" s="8"/>
      <c r="D32" s="8"/>
      <c r="E32" s="8"/>
      <c r="F32" s="8"/>
      <c r="G32" s="8"/>
      <c r="H32" s="8"/>
      <c r="I32" s="9"/>
    </row>
    <row r="33" spans="1:9" x14ac:dyDescent="0.15">
      <c r="A33" s="7"/>
      <c r="B33" s="8"/>
      <c r="C33" s="8"/>
      <c r="D33" s="8"/>
      <c r="E33" s="8"/>
      <c r="F33" s="8"/>
      <c r="G33" s="8"/>
      <c r="H33" s="8"/>
      <c r="I33" s="9"/>
    </row>
    <row r="34" spans="1:9" x14ac:dyDescent="0.15">
      <c r="A34" s="7"/>
      <c r="B34" s="8"/>
      <c r="C34" s="8"/>
      <c r="D34" s="8"/>
      <c r="E34" s="8"/>
      <c r="F34" s="8"/>
      <c r="G34" s="8"/>
      <c r="H34" s="8"/>
      <c r="I34" s="9"/>
    </row>
    <row r="35" spans="1:9" x14ac:dyDescent="0.15">
      <c r="A35" s="7"/>
      <c r="B35" s="8"/>
      <c r="C35" s="8"/>
      <c r="D35" s="8"/>
      <c r="E35" s="8"/>
      <c r="F35" s="8"/>
      <c r="G35" s="8"/>
      <c r="H35" s="8"/>
      <c r="I35" s="9"/>
    </row>
    <row r="36" spans="1:9" x14ac:dyDescent="0.15">
      <c r="A36" s="7"/>
      <c r="B36" s="8"/>
      <c r="C36" s="8"/>
      <c r="D36" s="8"/>
      <c r="E36" s="8"/>
      <c r="F36" s="8"/>
      <c r="G36" s="8"/>
      <c r="H36" s="8"/>
      <c r="I36" s="9"/>
    </row>
    <row r="37" spans="1:9" x14ac:dyDescent="0.15">
      <c r="A37" s="7"/>
      <c r="B37" s="8"/>
      <c r="C37" s="8"/>
      <c r="D37" s="8"/>
      <c r="E37" s="8"/>
      <c r="F37" s="8"/>
      <c r="G37" s="8"/>
      <c r="H37" s="8"/>
      <c r="I37" s="9"/>
    </row>
    <row r="38" spans="1:9" x14ac:dyDescent="0.15">
      <c r="A38" s="7"/>
      <c r="B38" s="8"/>
      <c r="C38" s="8"/>
      <c r="D38" s="8"/>
      <c r="E38" s="8"/>
      <c r="F38" s="8"/>
      <c r="G38" s="8"/>
      <c r="H38" s="8"/>
      <c r="I38" s="9"/>
    </row>
    <row r="39" spans="1:9" x14ac:dyDescent="0.15">
      <c r="A39" s="7"/>
      <c r="B39" s="8"/>
      <c r="C39" s="8"/>
      <c r="D39" s="8"/>
      <c r="E39" s="8"/>
      <c r="F39" s="8"/>
      <c r="G39" s="8"/>
      <c r="H39" s="8"/>
      <c r="I39" s="9"/>
    </row>
    <row r="40" spans="1:9" x14ac:dyDescent="0.15">
      <c r="A40" s="7"/>
      <c r="B40" s="8"/>
      <c r="C40" s="8"/>
      <c r="D40" s="8"/>
      <c r="E40" s="8"/>
      <c r="F40" s="8"/>
      <c r="G40" s="8"/>
      <c r="H40" s="8"/>
      <c r="I40" s="9"/>
    </row>
    <row r="41" spans="1:9" x14ac:dyDescent="0.15">
      <c r="A41" s="7"/>
      <c r="B41" s="8"/>
      <c r="C41" s="8"/>
      <c r="D41" s="8"/>
      <c r="E41" s="8"/>
      <c r="F41" s="8"/>
      <c r="G41" s="8"/>
      <c r="H41" s="8"/>
      <c r="I41" s="9"/>
    </row>
    <row r="42" spans="1:9" x14ac:dyDescent="0.15">
      <c r="A42" s="7"/>
      <c r="B42" s="8"/>
      <c r="C42" s="8"/>
      <c r="D42" s="8"/>
      <c r="E42" s="8"/>
      <c r="F42" s="8"/>
      <c r="G42" s="8"/>
      <c r="H42" s="8"/>
      <c r="I42" s="9"/>
    </row>
    <row r="43" spans="1:9" x14ac:dyDescent="0.15">
      <c r="A43" s="7"/>
      <c r="B43" s="8"/>
      <c r="C43" s="8"/>
      <c r="D43" s="8"/>
      <c r="E43" s="8"/>
      <c r="F43" s="8"/>
      <c r="G43" s="8"/>
      <c r="H43" s="8"/>
      <c r="I43" s="9"/>
    </row>
    <row r="44" spans="1:9" x14ac:dyDescent="0.15">
      <c r="A44" s="7"/>
      <c r="B44" s="8"/>
      <c r="C44" s="8"/>
      <c r="D44" s="8"/>
      <c r="E44" s="8"/>
      <c r="F44" s="8"/>
      <c r="G44" s="8"/>
      <c r="H44" s="8"/>
      <c r="I44" s="9"/>
    </row>
    <row r="45" spans="1:9" x14ac:dyDescent="0.15">
      <c r="A45" s="7"/>
      <c r="B45" s="8"/>
      <c r="C45" s="8"/>
      <c r="D45" s="8"/>
      <c r="E45" s="8"/>
      <c r="F45" s="8"/>
      <c r="G45" s="8"/>
      <c r="H45" s="8"/>
      <c r="I45" s="9"/>
    </row>
    <row r="46" spans="1:9" x14ac:dyDescent="0.15">
      <c r="A46" s="7"/>
      <c r="B46" s="8"/>
      <c r="C46" s="8"/>
      <c r="D46" s="8"/>
      <c r="E46" s="8"/>
      <c r="F46" s="8"/>
      <c r="G46" s="8"/>
      <c r="H46" s="8"/>
      <c r="I46" s="9"/>
    </row>
    <row r="47" spans="1:9" x14ac:dyDescent="0.15">
      <c r="A47" s="7"/>
      <c r="B47" s="8"/>
      <c r="C47" s="8"/>
      <c r="D47" s="8"/>
      <c r="E47" s="8"/>
      <c r="F47" s="8"/>
      <c r="G47" s="8"/>
      <c r="H47" s="8"/>
      <c r="I47" s="9"/>
    </row>
    <row r="48" spans="1:9" x14ac:dyDescent="0.15">
      <c r="A48" s="7"/>
      <c r="B48" s="8"/>
      <c r="C48" s="8"/>
      <c r="D48" s="8"/>
      <c r="E48" s="8"/>
      <c r="F48" s="8"/>
      <c r="G48" s="8"/>
      <c r="H48" s="8"/>
      <c r="I48" s="9"/>
    </row>
    <row r="49" spans="1:9" x14ac:dyDescent="0.15">
      <c r="A49" s="7"/>
      <c r="B49" s="8"/>
      <c r="C49" s="8"/>
      <c r="D49" s="8"/>
      <c r="E49" s="8"/>
      <c r="F49" s="8"/>
      <c r="G49" s="8"/>
      <c r="H49" s="8"/>
      <c r="I49" s="9"/>
    </row>
    <row r="50" spans="1:9" x14ac:dyDescent="0.15">
      <c r="A50" s="7"/>
      <c r="B50" s="8"/>
      <c r="C50" s="8"/>
      <c r="D50" s="8"/>
      <c r="E50" s="8"/>
      <c r="F50" s="8"/>
      <c r="G50" s="8"/>
      <c r="H50" s="8"/>
      <c r="I50" s="9"/>
    </row>
    <row r="51" spans="1:9" x14ac:dyDescent="0.15">
      <c r="A51" s="7"/>
      <c r="B51" s="8"/>
      <c r="C51" s="8"/>
      <c r="D51" s="8"/>
      <c r="E51" s="8"/>
      <c r="F51" s="8"/>
      <c r="G51" s="8"/>
      <c r="H51" s="8"/>
      <c r="I51" s="9"/>
    </row>
    <row r="52" spans="1:9" x14ac:dyDescent="0.15">
      <c r="A52" s="7"/>
      <c r="B52" s="8"/>
      <c r="C52" s="8"/>
      <c r="D52" s="8"/>
      <c r="E52" s="8"/>
      <c r="F52" s="8"/>
      <c r="G52" s="8"/>
      <c r="H52" s="8"/>
      <c r="I52" s="9"/>
    </row>
    <row r="53" spans="1:9" x14ac:dyDescent="0.15">
      <c r="A53" s="7"/>
      <c r="B53" s="8"/>
      <c r="C53" s="8"/>
      <c r="D53" s="8"/>
      <c r="E53" s="8"/>
      <c r="F53" s="8"/>
      <c r="G53" s="8"/>
      <c r="H53" s="8"/>
      <c r="I53" s="9"/>
    </row>
    <row r="54" spans="1:9" x14ac:dyDescent="0.15">
      <c r="A54" s="7"/>
      <c r="B54" s="8"/>
      <c r="C54" s="8"/>
      <c r="D54" s="8"/>
      <c r="E54" s="8"/>
      <c r="F54" s="8"/>
      <c r="G54" s="8"/>
      <c r="H54" s="8"/>
      <c r="I54" s="9"/>
    </row>
    <row r="55" spans="1:9" x14ac:dyDescent="0.15">
      <c r="A55" s="7"/>
      <c r="B55" s="8"/>
      <c r="C55" s="8"/>
      <c r="D55" s="8"/>
      <c r="E55" s="8"/>
      <c r="F55" s="8"/>
      <c r="G55" s="8"/>
      <c r="H55" s="8"/>
      <c r="I55" s="9"/>
    </row>
    <row r="56" spans="1:9" ht="14" thickBot="1" x14ac:dyDescent="0.2">
      <c r="A56" s="10"/>
      <c r="B56" s="11"/>
      <c r="C56" s="11"/>
      <c r="D56" s="11"/>
      <c r="E56" s="11"/>
      <c r="F56" s="11"/>
      <c r="G56" s="11"/>
      <c r="H56" s="11"/>
      <c r="I56" s="12"/>
    </row>
  </sheetData>
  <mergeCells count="1">
    <mergeCell ref="B2:C2"/>
  </mergeCells>
  <phoneticPr fontId="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17"/>
  <sheetViews>
    <sheetView workbookViewId="0">
      <selection activeCell="J4" sqref="J4"/>
    </sheetView>
  </sheetViews>
  <sheetFormatPr baseColWidth="10" defaultColWidth="8.83203125" defaultRowHeight="13" x14ac:dyDescent="0.15"/>
  <cols>
    <col min="1" max="1" width="11.1640625" customWidth="1"/>
    <col min="2" max="2" width="12.33203125" customWidth="1"/>
    <col min="3" max="3" width="13.5" customWidth="1"/>
    <col min="4" max="4" width="16.83203125" customWidth="1"/>
    <col min="5" max="5" width="11.1640625" customWidth="1"/>
    <col min="6" max="6" width="14.33203125" customWidth="1"/>
    <col min="7" max="7" width="13.83203125" customWidth="1"/>
    <col min="8" max="8" width="18.33203125" customWidth="1"/>
    <col min="9" max="9" width="15.5" customWidth="1"/>
    <col min="10" max="10" width="14.33203125" customWidth="1"/>
  </cols>
  <sheetData>
    <row r="2" spans="1:10" x14ac:dyDescent="0.15">
      <c r="A2" s="26" t="s">
        <v>1544</v>
      </c>
      <c r="B2" t="s">
        <v>1572</v>
      </c>
      <c r="C2" s="26" t="s">
        <v>1584</v>
      </c>
      <c r="D2" s="26" t="s">
        <v>1599</v>
      </c>
      <c r="E2" s="26" t="s">
        <v>1602</v>
      </c>
      <c r="F2" s="26" t="s">
        <v>1603</v>
      </c>
      <c r="G2" s="26" t="s">
        <v>1612</v>
      </c>
      <c r="H2" s="26" t="s">
        <v>1628</v>
      </c>
      <c r="I2" s="26" t="s">
        <v>1669</v>
      </c>
      <c r="J2" s="26" t="s">
        <v>1668</v>
      </c>
    </row>
    <row r="3" spans="1:10" ht="15" x14ac:dyDescent="0.15">
      <c r="A3" s="26" t="s">
        <v>1546</v>
      </c>
      <c r="B3" s="26" t="s">
        <v>1573</v>
      </c>
      <c r="C3" s="26" t="s">
        <v>1585</v>
      </c>
      <c r="D3" s="26" t="s">
        <v>146</v>
      </c>
      <c r="E3" s="26" t="s">
        <v>800</v>
      </c>
      <c r="F3" s="26" t="s">
        <v>1604</v>
      </c>
      <c r="G3" s="26" t="s">
        <v>1613</v>
      </c>
      <c r="H3" s="26" t="s">
        <v>1626</v>
      </c>
      <c r="I3" s="26" t="s">
        <v>802</v>
      </c>
      <c r="J3" s="26" t="s">
        <v>1674</v>
      </c>
    </row>
    <row r="4" spans="1:10" ht="16" x14ac:dyDescent="0.2">
      <c r="A4" s="26" t="s">
        <v>1545</v>
      </c>
      <c r="B4" s="26" t="s">
        <v>1575</v>
      </c>
      <c r="C4" s="26" t="s">
        <v>1586</v>
      </c>
      <c r="D4" s="26" t="s">
        <v>1600</v>
      </c>
      <c r="E4" s="26" t="s">
        <v>7</v>
      </c>
      <c r="F4" s="26" t="s">
        <v>1605</v>
      </c>
      <c r="G4" s="26" t="s">
        <v>1614</v>
      </c>
      <c r="H4" s="26" t="s">
        <v>1627</v>
      </c>
      <c r="I4" s="26" t="s">
        <v>11</v>
      </c>
      <c r="J4" s="26" t="s">
        <v>1670</v>
      </c>
    </row>
    <row r="5" spans="1:10" ht="16" x14ac:dyDescent="0.2">
      <c r="A5" s="26" t="s">
        <v>1547</v>
      </c>
      <c r="B5" s="26" t="s">
        <v>1576</v>
      </c>
      <c r="C5" s="26" t="s">
        <v>1587</v>
      </c>
      <c r="D5" s="26" t="s">
        <v>1601</v>
      </c>
      <c r="E5" s="26" t="s">
        <v>6</v>
      </c>
      <c r="F5" s="26" t="s">
        <v>1606</v>
      </c>
      <c r="H5" s="26" t="s">
        <v>1629</v>
      </c>
    </row>
    <row r="6" spans="1:10" ht="16" x14ac:dyDescent="0.2">
      <c r="A6" s="26" t="s">
        <v>1548</v>
      </c>
      <c r="B6" s="26" t="s">
        <v>1577</v>
      </c>
      <c r="C6" s="26" t="s">
        <v>1588</v>
      </c>
      <c r="E6" s="26" t="s">
        <v>8</v>
      </c>
      <c r="H6" s="26" t="s">
        <v>1630</v>
      </c>
    </row>
    <row r="7" spans="1:10" ht="16" x14ac:dyDescent="0.2">
      <c r="A7" s="26" t="s">
        <v>1549</v>
      </c>
      <c r="B7" s="26" t="s">
        <v>1578</v>
      </c>
      <c r="C7" s="26" t="s">
        <v>1589</v>
      </c>
      <c r="H7" s="26" t="s">
        <v>1631</v>
      </c>
    </row>
    <row r="8" spans="1:10" ht="15" x14ac:dyDescent="0.15">
      <c r="A8" s="26" t="s">
        <v>1550</v>
      </c>
      <c r="B8" s="26" t="s">
        <v>1574</v>
      </c>
      <c r="C8" s="26" t="s">
        <v>1590</v>
      </c>
    </row>
    <row r="9" spans="1:10" x14ac:dyDescent="0.15">
      <c r="A9" s="26" t="s">
        <v>1551</v>
      </c>
      <c r="B9" s="26" t="s">
        <v>1579</v>
      </c>
      <c r="C9" s="26" t="s">
        <v>1591</v>
      </c>
    </row>
    <row r="10" spans="1:10" x14ac:dyDescent="0.15">
      <c r="A10" s="26" t="s">
        <v>1552</v>
      </c>
      <c r="B10" s="26" t="s">
        <v>1580</v>
      </c>
      <c r="C10" s="26" t="s">
        <v>1592</v>
      </c>
    </row>
    <row r="11" spans="1:10" ht="15" x14ac:dyDescent="0.15">
      <c r="A11" s="26" t="s">
        <v>1553</v>
      </c>
      <c r="B11" s="26" t="s">
        <v>1581</v>
      </c>
      <c r="C11" s="26" t="s">
        <v>1593</v>
      </c>
    </row>
    <row r="12" spans="1:10" ht="15" x14ac:dyDescent="0.15">
      <c r="A12" s="26" t="s">
        <v>1554</v>
      </c>
      <c r="B12" s="26" t="s">
        <v>1582</v>
      </c>
      <c r="C12" s="26" t="s">
        <v>1594</v>
      </c>
    </row>
    <row r="13" spans="1:10" ht="15" x14ac:dyDescent="0.15">
      <c r="A13" s="26" t="s">
        <v>1555</v>
      </c>
      <c r="C13" s="26" t="s">
        <v>1595</v>
      </c>
    </row>
    <row r="14" spans="1:10" ht="15" x14ac:dyDescent="0.15">
      <c r="A14" s="26" t="s">
        <v>1556</v>
      </c>
      <c r="C14" s="26" t="s">
        <v>1597</v>
      </c>
    </row>
    <row r="15" spans="1:10" ht="15" x14ac:dyDescent="0.15">
      <c r="A15" s="26" t="s">
        <v>1557</v>
      </c>
      <c r="C15" s="26" t="s">
        <v>1598</v>
      </c>
    </row>
    <row r="16" spans="1:10" x14ac:dyDescent="0.15">
      <c r="A16" s="26" t="s">
        <v>1558</v>
      </c>
      <c r="C16" s="26" t="s">
        <v>1596</v>
      </c>
    </row>
    <row r="17" spans="1:1" x14ac:dyDescent="0.15">
      <c r="A17" s="26" t="s">
        <v>1559</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555"/>
  <sheetViews>
    <sheetView workbookViewId="0">
      <selection activeCell="E21" sqref="E21"/>
    </sheetView>
  </sheetViews>
  <sheetFormatPr baseColWidth="10" defaultColWidth="8.83203125" defaultRowHeight="13" x14ac:dyDescent="0.15"/>
  <sheetData>
    <row r="1" spans="1:8" ht="42" x14ac:dyDescent="0.15">
      <c r="A1" t="s">
        <v>71</v>
      </c>
      <c r="B1" t="s">
        <v>72</v>
      </c>
      <c r="E1" s="14" t="s">
        <v>74</v>
      </c>
      <c r="F1" t="s">
        <v>801</v>
      </c>
      <c r="G1" t="s">
        <v>803</v>
      </c>
      <c r="H1">
        <v>3</v>
      </c>
    </row>
    <row r="2" spans="1:8" x14ac:dyDescent="0.15">
      <c r="A2" s="23" t="s">
        <v>548</v>
      </c>
      <c r="B2" s="23" t="s">
        <v>847</v>
      </c>
      <c r="E2" s="13"/>
    </row>
    <row r="3" spans="1:8" x14ac:dyDescent="0.15">
      <c r="A3" s="23" t="s">
        <v>1480</v>
      </c>
      <c r="B3" s="23" t="s">
        <v>1637</v>
      </c>
    </row>
    <row r="4" spans="1:8" x14ac:dyDescent="0.15">
      <c r="A4" s="23" t="s">
        <v>1481</v>
      </c>
      <c r="B4" s="23" t="s">
        <v>1638</v>
      </c>
    </row>
    <row r="5" spans="1:8" x14ac:dyDescent="0.15">
      <c r="A5" s="23" t="s">
        <v>845</v>
      </c>
      <c r="B5" s="23" t="s">
        <v>846</v>
      </c>
      <c r="E5">
        <v>1</v>
      </c>
    </row>
    <row r="6" spans="1:8" x14ac:dyDescent="0.15">
      <c r="A6" s="23" t="s">
        <v>1482</v>
      </c>
      <c r="B6" s="23" t="s">
        <v>1483</v>
      </c>
    </row>
    <row r="7" spans="1:8" x14ac:dyDescent="0.15">
      <c r="A7" s="23" t="s">
        <v>1484</v>
      </c>
      <c r="B7" s="23" t="s">
        <v>1485</v>
      </c>
    </row>
    <row r="8" spans="1:8" x14ac:dyDescent="0.15">
      <c r="A8" s="23" t="s">
        <v>1486</v>
      </c>
      <c r="B8" s="23" t="s">
        <v>1487</v>
      </c>
    </row>
    <row r="9" spans="1:8" x14ac:dyDescent="0.15">
      <c r="A9" s="23" t="s">
        <v>1488</v>
      </c>
      <c r="B9" s="23" t="s">
        <v>1489</v>
      </c>
    </row>
    <row r="10" spans="1:8" x14ac:dyDescent="0.15">
      <c r="A10" s="23" t="s">
        <v>1490</v>
      </c>
      <c r="B10" s="23" t="s">
        <v>1491</v>
      </c>
    </row>
    <row r="11" spans="1:8" x14ac:dyDescent="0.15">
      <c r="A11" s="23" t="s">
        <v>1492</v>
      </c>
      <c r="B11" s="23" t="s">
        <v>1493</v>
      </c>
    </row>
    <row r="12" spans="1:8" x14ac:dyDescent="0.15">
      <c r="A12" s="23" t="s">
        <v>1494</v>
      </c>
      <c r="B12" s="23" t="s">
        <v>1495</v>
      </c>
    </row>
    <row r="13" spans="1:8" x14ac:dyDescent="0.15">
      <c r="A13" s="23" t="s">
        <v>1496</v>
      </c>
      <c r="B13" s="23" t="s">
        <v>1497</v>
      </c>
    </row>
    <row r="14" spans="1:8" x14ac:dyDescent="0.15">
      <c r="A14" s="23" t="s">
        <v>554</v>
      </c>
      <c r="B14" s="23" t="s">
        <v>1355</v>
      </c>
    </row>
    <row r="15" spans="1:8" x14ac:dyDescent="0.15">
      <c r="A15" s="23" t="s">
        <v>547</v>
      </c>
      <c r="B15" s="23" t="s">
        <v>849</v>
      </c>
    </row>
    <row r="16" spans="1:8" x14ac:dyDescent="0.15">
      <c r="A16" s="23" t="s">
        <v>553</v>
      </c>
      <c r="B16" s="23" t="s">
        <v>1356</v>
      </c>
    </row>
    <row r="17" spans="1:2" x14ac:dyDescent="0.15">
      <c r="A17" s="23" t="s">
        <v>544</v>
      </c>
      <c r="B17" s="23" t="s">
        <v>844</v>
      </c>
    </row>
    <row r="18" spans="1:2" x14ac:dyDescent="0.15">
      <c r="A18" s="23" t="s">
        <v>710</v>
      </c>
      <c r="B18" s="23" t="s">
        <v>1542</v>
      </c>
    </row>
    <row r="19" spans="1:2" x14ac:dyDescent="0.15">
      <c r="A19" s="23" t="s">
        <v>711</v>
      </c>
      <c r="B19" s="23" t="s">
        <v>1542</v>
      </c>
    </row>
    <row r="20" spans="1:2" x14ac:dyDescent="0.15">
      <c r="A20" s="23" t="s">
        <v>714</v>
      </c>
      <c r="B20" s="23" t="s">
        <v>1608</v>
      </c>
    </row>
    <row r="21" spans="1:2" x14ac:dyDescent="0.15">
      <c r="A21" s="23" t="s">
        <v>715</v>
      </c>
      <c r="B21" s="23" t="s">
        <v>1608</v>
      </c>
    </row>
    <row r="22" spans="1:2" x14ac:dyDescent="0.15">
      <c r="A22" s="23" t="s">
        <v>716</v>
      </c>
      <c r="B22" s="23" t="s">
        <v>1561</v>
      </c>
    </row>
    <row r="23" spans="1:2" x14ac:dyDescent="0.15">
      <c r="A23" s="23" t="s">
        <v>717</v>
      </c>
      <c r="B23" s="23" t="s">
        <v>1561</v>
      </c>
    </row>
    <row r="24" spans="1:2" x14ac:dyDescent="0.15">
      <c r="A24" s="23" t="s">
        <v>850</v>
      </c>
      <c r="B24" s="23" t="s">
        <v>851</v>
      </c>
    </row>
    <row r="25" spans="1:2" x14ac:dyDescent="0.15">
      <c r="A25" s="23" t="s">
        <v>1498</v>
      </c>
      <c r="B25" s="23" t="s">
        <v>1542</v>
      </c>
    </row>
    <row r="26" spans="1:2" x14ac:dyDescent="0.15">
      <c r="A26" s="23" t="s">
        <v>1499</v>
      </c>
      <c r="B26" s="23" t="s">
        <v>1639</v>
      </c>
    </row>
    <row r="27" spans="1:2" x14ac:dyDescent="0.15">
      <c r="A27" s="23" t="s">
        <v>1500</v>
      </c>
      <c r="B27" s="23" t="s">
        <v>1640</v>
      </c>
    </row>
    <row r="28" spans="1:2" x14ac:dyDescent="0.15">
      <c r="A28" s="23" t="s">
        <v>1501</v>
      </c>
      <c r="B28" s="23" t="s">
        <v>1506</v>
      </c>
    </row>
    <row r="29" spans="1:2" x14ac:dyDescent="0.15">
      <c r="A29" s="23" t="s">
        <v>1502</v>
      </c>
      <c r="B29" s="23" t="s">
        <v>1567</v>
      </c>
    </row>
    <row r="30" spans="1:2" x14ac:dyDescent="0.15">
      <c r="A30" s="23" t="s">
        <v>1503</v>
      </c>
      <c r="B30" s="23" t="s">
        <v>1641</v>
      </c>
    </row>
    <row r="31" spans="1:2" x14ac:dyDescent="0.15">
      <c r="A31" s="23" t="s">
        <v>852</v>
      </c>
      <c r="B31" s="23" t="s">
        <v>853</v>
      </c>
    </row>
    <row r="32" spans="1:2" x14ac:dyDescent="0.15">
      <c r="A32" s="23" t="s">
        <v>854</v>
      </c>
      <c r="B32" s="23" t="s">
        <v>855</v>
      </c>
    </row>
    <row r="33" spans="1:2" x14ac:dyDescent="0.15">
      <c r="A33" s="23" t="s">
        <v>856</v>
      </c>
      <c r="B33" s="23" t="s">
        <v>857</v>
      </c>
    </row>
    <row r="34" spans="1:2" x14ac:dyDescent="0.15">
      <c r="A34" s="23" t="s">
        <v>858</v>
      </c>
      <c r="B34" s="23" t="s">
        <v>859</v>
      </c>
    </row>
    <row r="35" spans="1:2" x14ac:dyDescent="0.15">
      <c r="A35" s="23" t="s">
        <v>860</v>
      </c>
      <c r="B35" s="23" t="s">
        <v>861</v>
      </c>
    </row>
    <row r="36" spans="1:2" x14ac:dyDescent="0.15">
      <c r="A36" s="23" t="s">
        <v>862</v>
      </c>
      <c r="B36" s="23" t="s">
        <v>863</v>
      </c>
    </row>
    <row r="37" spans="1:2" x14ac:dyDescent="0.15">
      <c r="A37" s="23" t="s">
        <v>864</v>
      </c>
      <c r="B37" s="23" t="s">
        <v>865</v>
      </c>
    </row>
    <row r="38" spans="1:2" x14ac:dyDescent="0.15">
      <c r="A38" s="23" t="s">
        <v>866</v>
      </c>
      <c r="B38" s="23" t="s">
        <v>867</v>
      </c>
    </row>
    <row r="39" spans="1:2" x14ac:dyDescent="0.15">
      <c r="A39" s="23" t="s">
        <v>868</v>
      </c>
      <c r="B39" s="23" t="s">
        <v>869</v>
      </c>
    </row>
    <row r="40" spans="1:2" x14ac:dyDescent="0.15">
      <c r="A40" s="23" t="s">
        <v>870</v>
      </c>
      <c r="B40" s="23" t="s">
        <v>871</v>
      </c>
    </row>
    <row r="41" spans="1:2" x14ac:dyDescent="0.15">
      <c r="A41" s="23" t="s">
        <v>872</v>
      </c>
      <c r="B41" s="23" t="s">
        <v>873</v>
      </c>
    </row>
    <row r="42" spans="1:2" x14ac:dyDescent="0.15">
      <c r="A42" s="23" t="s">
        <v>874</v>
      </c>
      <c r="B42" s="23" t="s">
        <v>875</v>
      </c>
    </row>
    <row r="43" spans="1:2" x14ac:dyDescent="0.15">
      <c r="A43" s="23" t="s">
        <v>876</v>
      </c>
      <c r="B43" s="23" t="s">
        <v>877</v>
      </c>
    </row>
    <row r="44" spans="1:2" x14ac:dyDescent="0.15">
      <c r="A44" s="23" t="s">
        <v>878</v>
      </c>
      <c r="B44" s="23" t="s">
        <v>879</v>
      </c>
    </row>
    <row r="45" spans="1:2" x14ac:dyDescent="0.15">
      <c r="A45" s="23" t="s">
        <v>880</v>
      </c>
      <c r="B45" s="23" t="s">
        <v>881</v>
      </c>
    </row>
    <row r="46" spans="1:2" x14ac:dyDescent="0.15">
      <c r="A46" s="23" t="s">
        <v>882</v>
      </c>
      <c r="B46" s="23" t="s">
        <v>883</v>
      </c>
    </row>
    <row r="47" spans="1:2" x14ac:dyDescent="0.15">
      <c r="A47" s="23" t="s">
        <v>884</v>
      </c>
      <c r="B47" s="23" t="s">
        <v>885</v>
      </c>
    </row>
    <row r="48" spans="1:2" x14ac:dyDescent="0.15">
      <c r="A48" s="23" t="s">
        <v>886</v>
      </c>
      <c r="B48" s="23" t="s">
        <v>887</v>
      </c>
    </row>
    <row r="49" spans="1:2" x14ac:dyDescent="0.15">
      <c r="A49" s="23" t="s">
        <v>888</v>
      </c>
      <c r="B49" s="23" t="s">
        <v>889</v>
      </c>
    </row>
    <row r="50" spans="1:2" x14ac:dyDescent="0.15">
      <c r="A50" s="23" t="s">
        <v>890</v>
      </c>
      <c r="B50" s="23" t="s">
        <v>891</v>
      </c>
    </row>
    <row r="51" spans="1:2" x14ac:dyDescent="0.15">
      <c r="A51" s="23" t="s">
        <v>892</v>
      </c>
      <c r="B51" s="23" t="s">
        <v>893</v>
      </c>
    </row>
    <row r="52" spans="1:2" x14ac:dyDescent="0.15">
      <c r="A52" s="23" t="s">
        <v>894</v>
      </c>
      <c r="B52" s="23" t="s">
        <v>895</v>
      </c>
    </row>
    <row r="53" spans="1:2" x14ac:dyDescent="0.15">
      <c r="A53" s="23" t="s">
        <v>896</v>
      </c>
      <c r="B53" s="23" t="s">
        <v>897</v>
      </c>
    </row>
    <row r="54" spans="1:2" x14ac:dyDescent="0.15">
      <c r="A54" s="23" t="s">
        <v>898</v>
      </c>
      <c r="B54" s="23" t="s">
        <v>899</v>
      </c>
    </row>
    <row r="55" spans="1:2" x14ac:dyDescent="0.15">
      <c r="A55" s="23" t="s">
        <v>900</v>
      </c>
      <c r="B55" s="23" t="s">
        <v>901</v>
      </c>
    </row>
    <row r="56" spans="1:2" x14ac:dyDescent="0.15">
      <c r="A56" s="23" t="s">
        <v>902</v>
      </c>
      <c r="B56" s="23" t="s">
        <v>903</v>
      </c>
    </row>
    <row r="57" spans="1:2" x14ac:dyDescent="0.15">
      <c r="A57" s="23" t="s">
        <v>904</v>
      </c>
      <c r="B57" s="23" t="s">
        <v>905</v>
      </c>
    </row>
    <row r="58" spans="1:2" x14ac:dyDescent="0.15">
      <c r="A58" s="23" t="s">
        <v>906</v>
      </c>
      <c r="B58" s="23" t="s">
        <v>907</v>
      </c>
    </row>
    <row r="59" spans="1:2" x14ac:dyDescent="0.15">
      <c r="A59" s="23" t="s">
        <v>908</v>
      </c>
      <c r="B59" s="23" t="s">
        <v>909</v>
      </c>
    </row>
    <row r="60" spans="1:2" x14ac:dyDescent="0.15">
      <c r="A60" s="23" t="s">
        <v>910</v>
      </c>
      <c r="B60" s="23" t="s">
        <v>911</v>
      </c>
    </row>
    <row r="61" spans="1:2" x14ac:dyDescent="0.15">
      <c r="A61" s="23" t="s">
        <v>912</v>
      </c>
      <c r="B61" s="23" t="s">
        <v>913</v>
      </c>
    </row>
    <row r="62" spans="1:2" x14ac:dyDescent="0.15">
      <c r="A62" s="23" t="s">
        <v>914</v>
      </c>
      <c r="B62" s="23" t="s">
        <v>915</v>
      </c>
    </row>
    <row r="63" spans="1:2" x14ac:dyDescent="0.15">
      <c r="A63" s="23" t="s">
        <v>916</v>
      </c>
      <c r="B63" s="23" t="s">
        <v>917</v>
      </c>
    </row>
    <row r="64" spans="1:2" x14ac:dyDescent="0.15">
      <c r="A64" s="23" t="s">
        <v>918</v>
      </c>
      <c r="B64" s="23" t="s">
        <v>919</v>
      </c>
    </row>
    <row r="65" spans="1:2" x14ac:dyDescent="0.15">
      <c r="A65" s="23" t="s">
        <v>920</v>
      </c>
      <c r="B65" s="23" t="s">
        <v>921</v>
      </c>
    </row>
    <row r="66" spans="1:2" x14ac:dyDescent="0.15">
      <c r="A66" s="23" t="s">
        <v>922</v>
      </c>
      <c r="B66" s="23" t="s">
        <v>923</v>
      </c>
    </row>
    <row r="67" spans="1:2" x14ac:dyDescent="0.15">
      <c r="A67" s="23" t="s">
        <v>924</v>
      </c>
      <c r="B67" s="23" t="s">
        <v>925</v>
      </c>
    </row>
    <row r="68" spans="1:2" x14ac:dyDescent="0.15">
      <c r="A68" s="23" t="s">
        <v>926</v>
      </c>
      <c r="B68" s="23" t="s">
        <v>927</v>
      </c>
    </row>
    <row r="69" spans="1:2" x14ac:dyDescent="0.15">
      <c r="A69" s="23" t="s">
        <v>928</v>
      </c>
      <c r="B69" s="23" t="s">
        <v>929</v>
      </c>
    </row>
    <row r="70" spans="1:2" x14ac:dyDescent="0.15">
      <c r="A70" s="23" t="s">
        <v>930</v>
      </c>
      <c r="B70" s="23" t="s">
        <v>931</v>
      </c>
    </row>
    <row r="71" spans="1:2" x14ac:dyDescent="0.15">
      <c r="A71" s="23" t="s">
        <v>932</v>
      </c>
      <c r="B71" s="23" t="s">
        <v>933</v>
      </c>
    </row>
    <row r="72" spans="1:2" x14ac:dyDescent="0.15">
      <c r="A72" s="23" t="s">
        <v>934</v>
      </c>
      <c r="B72" s="23" t="s">
        <v>935</v>
      </c>
    </row>
    <row r="73" spans="1:2" x14ac:dyDescent="0.15">
      <c r="A73" s="23" t="s">
        <v>936</v>
      </c>
      <c r="B73" s="23" t="s">
        <v>937</v>
      </c>
    </row>
    <row r="74" spans="1:2" x14ac:dyDescent="0.15">
      <c r="A74" s="23" t="s">
        <v>938</v>
      </c>
      <c r="B74" s="23" t="s">
        <v>939</v>
      </c>
    </row>
    <row r="75" spans="1:2" x14ac:dyDescent="0.15">
      <c r="A75" s="23" t="s">
        <v>940</v>
      </c>
      <c r="B75" s="23" t="s">
        <v>941</v>
      </c>
    </row>
    <row r="76" spans="1:2" x14ac:dyDescent="0.15">
      <c r="A76" s="23" t="s">
        <v>942</v>
      </c>
      <c r="B76" s="23" t="s">
        <v>943</v>
      </c>
    </row>
    <row r="77" spans="1:2" x14ac:dyDescent="0.15">
      <c r="A77" s="23" t="s">
        <v>944</v>
      </c>
      <c r="B77" s="23" t="s">
        <v>945</v>
      </c>
    </row>
    <row r="78" spans="1:2" x14ac:dyDescent="0.15">
      <c r="A78" s="23" t="s">
        <v>946</v>
      </c>
      <c r="B78" s="23" t="s">
        <v>947</v>
      </c>
    </row>
    <row r="79" spans="1:2" x14ac:dyDescent="0.15">
      <c r="A79" s="23" t="s">
        <v>948</v>
      </c>
      <c r="B79" s="23" t="s">
        <v>949</v>
      </c>
    </row>
    <row r="80" spans="1:2" x14ac:dyDescent="0.15">
      <c r="A80" s="23" t="s">
        <v>950</v>
      </c>
      <c r="B80" s="23" t="s">
        <v>951</v>
      </c>
    </row>
    <row r="81" spans="1:2" x14ac:dyDescent="0.15">
      <c r="A81" s="23" t="s">
        <v>952</v>
      </c>
      <c r="B81" s="23" t="s">
        <v>953</v>
      </c>
    </row>
    <row r="82" spans="1:2" x14ac:dyDescent="0.15">
      <c r="A82" s="23" t="s">
        <v>954</v>
      </c>
      <c r="B82" s="23" t="s">
        <v>955</v>
      </c>
    </row>
    <row r="83" spans="1:2" x14ac:dyDescent="0.15">
      <c r="A83" s="23" t="s">
        <v>956</v>
      </c>
      <c r="B83" s="23" t="s">
        <v>957</v>
      </c>
    </row>
    <row r="84" spans="1:2" x14ac:dyDescent="0.15">
      <c r="A84" s="23" t="s">
        <v>958</v>
      </c>
      <c r="B84" s="23" t="s">
        <v>959</v>
      </c>
    </row>
    <row r="85" spans="1:2" x14ac:dyDescent="0.15">
      <c r="A85" s="23" t="s">
        <v>960</v>
      </c>
      <c r="B85" s="23" t="s">
        <v>961</v>
      </c>
    </row>
    <row r="86" spans="1:2" x14ac:dyDescent="0.15">
      <c r="A86" s="23" t="s">
        <v>962</v>
      </c>
      <c r="B86" s="23" t="s">
        <v>963</v>
      </c>
    </row>
    <row r="87" spans="1:2" x14ac:dyDescent="0.15">
      <c r="A87" s="23" t="s">
        <v>964</v>
      </c>
      <c r="B87" s="23" t="s">
        <v>965</v>
      </c>
    </row>
    <row r="88" spans="1:2" x14ac:dyDescent="0.15">
      <c r="A88" s="23" t="s">
        <v>966</v>
      </c>
      <c r="B88" s="23" t="s">
        <v>967</v>
      </c>
    </row>
    <row r="89" spans="1:2" x14ac:dyDescent="0.15">
      <c r="A89" s="23" t="s">
        <v>968</v>
      </c>
      <c r="B89" s="23" t="s">
        <v>969</v>
      </c>
    </row>
    <row r="90" spans="1:2" x14ac:dyDescent="0.15">
      <c r="A90" s="23" t="s">
        <v>970</v>
      </c>
      <c r="B90" s="23" t="s">
        <v>971</v>
      </c>
    </row>
    <row r="91" spans="1:2" x14ac:dyDescent="0.15">
      <c r="A91" s="23" t="s">
        <v>972</v>
      </c>
      <c r="B91" s="23" t="s">
        <v>973</v>
      </c>
    </row>
    <row r="92" spans="1:2" x14ac:dyDescent="0.15">
      <c r="A92" s="23" t="s">
        <v>974</v>
      </c>
      <c r="B92" s="23" t="s">
        <v>975</v>
      </c>
    </row>
    <row r="93" spans="1:2" x14ac:dyDescent="0.15">
      <c r="A93" s="23" t="s">
        <v>976</v>
      </c>
      <c r="B93" s="23" t="s">
        <v>977</v>
      </c>
    </row>
    <row r="94" spans="1:2" x14ac:dyDescent="0.15">
      <c r="A94" s="23" t="s">
        <v>978</v>
      </c>
      <c r="B94" s="23" t="s">
        <v>979</v>
      </c>
    </row>
    <row r="95" spans="1:2" x14ac:dyDescent="0.15">
      <c r="A95" s="23" t="s">
        <v>980</v>
      </c>
      <c r="B95" s="23" t="s">
        <v>981</v>
      </c>
    </row>
    <row r="96" spans="1:2" x14ac:dyDescent="0.15">
      <c r="A96" s="23" t="s">
        <v>982</v>
      </c>
      <c r="B96" s="23" t="s">
        <v>983</v>
      </c>
    </row>
    <row r="97" spans="1:2" x14ac:dyDescent="0.15">
      <c r="A97" s="23" t="s">
        <v>984</v>
      </c>
      <c r="B97" s="23" t="s">
        <v>985</v>
      </c>
    </row>
    <row r="98" spans="1:2" x14ac:dyDescent="0.15">
      <c r="A98" s="23" t="s">
        <v>986</v>
      </c>
      <c r="B98" s="23" t="s">
        <v>987</v>
      </c>
    </row>
    <row r="99" spans="1:2" x14ac:dyDescent="0.15">
      <c r="A99" s="23" t="s">
        <v>988</v>
      </c>
      <c r="B99" s="23" t="s">
        <v>989</v>
      </c>
    </row>
    <row r="100" spans="1:2" x14ac:dyDescent="0.15">
      <c r="A100" s="23" t="s">
        <v>990</v>
      </c>
      <c r="B100" s="23" t="s">
        <v>991</v>
      </c>
    </row>
    <row r="101" spans="1:2" x14ac:dyDescent="0.15">
      <c r="A101" s="23" t="s">
        <v>992</v>
      </c>
      <c r="B101" s="23" t="s">
        <v>993</v>
      </c>
    </row>
    <row r="102" spans="1:2" x14ac:dyDescent="0.15">
      <c r="A102" s="23" t="s">
        <v>994</v>
      </c>
      <c r="B102" s="23" t="s">
        <v>995</v>
      </c>
    </row>
    <row r="103" spans="1:2" x14ac:dyDescent="0.15">
      <c r="A103" s="23" t="s">
        <v>996</v>
      </c>
      <c r="B103" s="23" t="s">
        <v>997</v>
      </c>
    </row>
    <row r="104" spans="1:2" x14ac:dyDescent="0.15">
      <c r="A104" s="23" t="s">
        <v>998</v>
      </c>
      <c r="B104" s="23" t="s">
        <v>999</v>
      </c>
    </row>
    <row r="105" spans="1:2" x14ac:dyDescent="0.15">
      <c r="A105" s="23" t="s">
        <v>1000</v>
      </c>
      <c r="B105" s="23" t="s">
        <v>1001</v>
      </c>
    </row>
    <row r="106" spans="1:2" x14ac:dyDescent="0.15">
      <c r="A106" s="23" t="s">
        <v>1002</v>
      </c>
      <c r="B106" s="23" t="s">
        <v>1003</v>
      </c>
    </row>
    <row r="107" spans="1:2" x14ac:dyDescent="0.15">
      <c r="A107" s="23" t="s">
        <v>1004</v>
      </c>
      <c r="B107" s="23" t="s">
        <v>1005</v>
      </c>
    </row>
    <row r="108" spans="1:2" x14ac:dyDescent="0.15">
      <c r="A108" s="23" t="s">
        <v>1006</v>
      </c>
      <c r="B108" s="23" t="s">
        <v>1007</v>
      </c>
    </row>
    <row r="109" spans="1:2" x14ac:dyDescent="0.15">
      <c r="A109" s="23" t="s">
        <v>1008</v>
      </c>
      <c r="B109" s="23" t="s">
        <v>1009</v>
      </c>
    </row>
    <row r="110" spans="1:2" x14ac:dyDescent="0.15">
      <c r="A110" s="23" t="s">
        <v>1010</v>
      </c>
      <c r="B110" s="23" t="s">
        <v>1011</v>
      </c>
    </row>
    <row r="111" spans="1:2" x14ac:dyDescent="0.15">
      <c r="A111" s="23" t="s">
        <v>1012</v>
      </c>
      <c r="B111" s="23" t="s">
        <v>1013</v>
      </c>
    </row>
    <row r="112" spans="1:2" x14ac:dyDescent="0.15">
      <c r="A112" s="23" t="s">
        <v>1014</v>
      </c>
      <c r="B112" s="23" t="s">
        <v>1015</v>
      </c>
    </row>
    <row r="113" spans="1:2" x14ac:dyDescent="0.15">
      <c r="A113" s="23" t="s">
        <v>1016</v>
      </c>
      <c r="B113" s="23" t="s">
        <v>1017</v>
      </c>
    </row>
    <row r="114" spans="1:2" x14ac:dyDescent="0.15">
      <c r="A114" s="23" t="s">
        <v>1018</v>
      </c>
      <c r="B114" s="23" t="s">
        <v>1019</v>
      </c>
    </row>
    <row r="115" spans="1:2" x14ac:dyDescent="0.15">
      <c r="A115" s="23" t="s">
        <v>1020</v>
      </c>
      <c r="B115" s="23" t="s">
        <v>1021</v>
      </c>
    </row>
    <row r="116" spans="1:2" x14ac:dyDescent="0.15">
      <c r="A116" s="23" t="s">
        <v>1022</v>
      </c>
      <c r="B116" s="23" t="s">
        <v>1023</v>
      </c>
    </row>
    <row r="117" spans="1:2" x14ac:dyDescent="0.15">
      <c r="A117" s="23" t="s">
        <v>1024</v>
      </c>
      <c r="B117" s="23" t="s">
        <v>1025</v>
      </c>
    </row>
    <row r="118" spans="1:2" x14ac:dyDescent="0.15">
      <c r="A118" s="23" t="s">
        <v>1026</v>
      </c>
      <c r="B118" s="23" t="s">
        <v>1027</v>
      </c>
    </row>
    <row r="119" spans="1:2" x14ac:dyDescent="0.15">
      <c r="A119" s="23" t="s">
        <v>1028</v>
      </c>
      <c r="B119" s="23" t="s">
        <v>1029</v>
      </c>
    </row>
    <row r="120" spans="1:2" x14ac:dyDescent="0.15">
      <c r="A120" s="23" t="s">
        <v>1030</v>
      </c>
      <c r="B120" s="23" t="s">
        <v>1031</v>
      </c>
    </row>
    <row r="121" spans="1:2" x14ac:dyDescent="0.15">
      <c r="A121" s="23" t="s">
        <v>1032</v>
      </c>
      <c r="B121" s="23" t="s">
        <v>1033</v>
      </c>
    </row>
    <row r="122" spans="1:2" x14ac:dyDescent="0.15">
      <c r="A122" s="23" t="s">
        <v>1034</v>
      </c>
      <c r="B122" s="23" t="s">
        <v>1035</v>
      </c>
    </row>
    <row r="123" spans="1:2" x14ac:dyDescent="0.15">
      <c r="A123" s="23" t="s">
        <v>1036</v>
      </c>
      <c r="B123" s="23" t="s">
        <v>1037</v>
      </c>
    </row>
    <row r="124" spans="1:2" x14ac:dyDescent="0.15">
      <c r="A124" s="23" t="s">
        <v>1038</v>
      </c>
      <c r="B124" s="23" t="s">
        <v>1039</v>
      </c>
    </row>
    <row r="125" spans="1:2" x14ac:dyDescent="0.15">
      <c r="A125" s="23" t="s">
        <v>1040</v>
      </c>
      <c r="B125" s="23" t="s">
        <v>1041</v>
      </c>
    </row>
    <row r="126" spans="1:2" x14ac:dyDescent="0.15">
      <c r="A126" s="23" t="s">
        <v>1042</v>
      </c>
      <c r="B126" s="23" t="s">
        <v>1043</v>
      </c>
    </row>
    <row r="127" spans="1:2" x14ac:dyDescent="0.15">
      <c r="A127" s="23" t="s">
        <v>1044</v>
      </c>
      <c r="B127" s="23" t="s">
        <v>1045</v>
      </c>
    </row>
    <row r="128" spans="1:2" x14ac:dyDescent="0.15">
      <c r="A128" s="23" t="s">
        <v>1046</v>
      </c>
      <c r="B128" s="23" t="s">
        <v>1047</v>
      </c>
    </row>
    <row r="129" spans="1:2" x14ac:dyDescent="0.15">
      <c r="A129" s="23" t="s">
        <v>1048</v>
      </c>
      <c r="B129" s="23" t="s">
        <v>1049</v>
      </c>
    </row>
    <row r="130" spans="1:2" x14ac:dyDescent="0.15">
      <c r="A130" s="23" t="s">
        <v>1050</v>
      </c>
      <c r="B130" s="23" t="s">
        <v>1051</v>
      </c>
    </row>
    <row r="131" spans="1:2" x14ac:dyDescent="0.15">
      <c r="A131" s="23" t="s">
        <v>1052</v>
      </c>
      <c r="B131" s="23" t="s">
        <v>1053</v>
      </c>
    </row>
    <row r="132" spans="1:2" x14ac:dyDescent="0.15">
      <c r="A132" s="23" t="s">
        <v>1054</v>
      </c>
      <c r="B132" s="23" t="s">
        <v>1055</v>
      </c>
    </row>
    <row r="133" spans="1:2" x14ac:dyDescent="0.15">
      <c r="A133" s="23" t="s">
        <v>1056</v>
      </c>
      <c r="B133" s="23" t="s">
        <v>1057</v>
      </c>
    </row>
    <row r="134" spans="1:2" x14ac:dyDescent="0.15">
      <c r="A134" s="23" t="s">
        <v>1058</v>
      </c>
      <c r="B134" s="23" t="s">
        <v>1059</v>
      </c>
    </row>
    <row r="135" spans="1:2" x14ac:dyDescent="0.15">
      <c r="A135" s="23" t="s">
        <v>1060</v>
      </c>
      <c r="B135" s="23" t="s">
        <v>1061</v>
      </c>
    </row>
    <row r="136" spans="1:2" x14ac:dyDescent="0.15">
      <c r="A136" s="23" t="s">
        <v>1062</v>
      </c>
      <c r="B136" s="23" t="s">
        <v>1063</v>
      </c>
    </row>
    <row r="137" spans="1:2" x14ac:dyDescent="0.15">
      <c r="A137" s="23" t="s">
        <v>1064</v>
      </c>
      <c r="B137" s="23" t="s">
        <v>1065</v>
      </c>
    </row>
    <row r="138" spans="1:2" x14ac:dyDescent="0.15">
      <c r="A138" s="23" t="s">
        <v>1066</v>
      </c>
      <c r="B138" s="23" t="s">
        <v>1067</v>
      </c>
    </row>
    <row r="139" spans="1:2" x14ac:dyDescent="0.15">
      <c r="A139" s="23" t="s">
        <v>1068</v>
      </c>
      <c r="B139" s="23" t="s">
        <v>1069</v>
      </c>
    </row>
    <row r="140" spans="1:2" x14ac:dyDescent="0.15">
      <c r="A140" s="23" t="s">
        <v>1070</v>
      </c>
      <c r="B140" s="23" t="s">
        <v>1071</v>
      </c>
    </row>
    <row r="141" spans="1:2" x14ac:dyDescent="0.15">
      <c r="A141" s="23" t="s">
        <v>1072</v>
      </c>
      <c r="B141" s="23" t="s">
        <v>1073</v>
      </c>
    </row>
    <row r="142" spans="1:2" x14ac:dyDescent="0.15">
      <c r="A142" s="23" t="s">
        <v>1074</v>
      </c>
      <c r="B142" s="23" t="s">
        <v>1075</v>
      </c>
    </row>
    <row r="143" spans="1:2" x14ac:dyDescent="0.15">
      <c r="A143" s="23" t="s">
        <v>1076</v>
      </c>
      <c r="B143" s="23" t="s">
        <v>1077</v>
      </c>
    </row>
    <row r="144" spans="1:2" x14ac:dyDescent="0.15">
      <c r="A144" s="23" t="s">
        <v>1078</v>
      </c>
      <c r="B144" s="23" t="s">
        <v>1079</v>
      </c>
    </row>
    <row r="145" spans="1:2" x14ac:dyDescent="0.15">
      <c r="A145" s="23" t="s">
        <v>1080</v>
      </c>
      <c r="B145" s="23" t="s">
        <v>1081</v>
      </c>
    </row>
    <row r="146" spans="1:2" x14ac:dyDescent="0.15">
      <c r="A146" s="23" t="s">
        <v>1082</v>
      </c>
      <c r="B146" s="23" t="s">
        <v>1083</v>
      </c>
    </row>
    <row r="147" spans="1:2" x14ac:dyDescent="0.15">
      <c r="A147" s="23" t="s">
        <v>1084</v>
      </c>
      <c r="B147" s="23" t="s">
        <v>1085</v>
      </c>
    </row>
    <row r="148" spans="1:2" x14ac:dyDescent="0.15">
      <c r="A148" s="23" t="s">
        <v>1086</v>
      </c>
      <c r="B148" s="23" t="s">
        <v>1087</v>
      </c>
    </row>
    <row r="149" spans="1:2" x14ac:dyDescent="0.15">
      <c r="A149" s="23" t="s">
        <v>1088</v>
      </c>
      <c r="B149" s="23" t="s">
        <v>1089</v>
      </c>
    </row>
    <row r="150" spans="1:2" x14ac:dyDescent="0.15">
      <c r="A150" s="23" t="s">
        <v>1090</v>
      </c>
      <c r="B150" s="23" t="s">
        <v>1091</v>
      </c>
    </row>
    <row r="151" spans="1:2" x14ac:dyDescent="0.15">
      <c r="A151" s="23" t="s">
        <v>1092</v>
      </c>
      <c r="B151" s="23" t="s">
        <v>1093</v>
      </c>
    </row>
    <row r="152" spans="1:2" x14ac:dyDescent="0.15">
      <c r="A152" s="23" t="s">
        <v>1094</v>
      </c>
      <c r="B152" s="23" t="s">
        <v>1095</v>
      </c>
    </row>
    <row r="153" spans="1:2" x14ac:dyDescent="0.15">
      <c r="A153" s="23" t="s">
        <v>1096</v>
      </c>
      <c r="B153" s="23" t="s">
        <v>1097</v>
      </c>
    </row>
    <row r="154" spans="1:2" x14ac:dyDescent="0.15">
      <c r="A154" s="23" t="s">
        <v>1098</v>
      </c>
      <c r="B154" s="23" t="s">
        <v>1099</v>
      </c>
    </row>
    <row r="155" spans="1:2" x14ac:dyDescent="0.15">
      <c r="A155" s="23" t="s">
        <v>1100</v>
      </c>
      <c r="B155" s="23" t="s">
        <v>1101</v>
      </c>
    </row>
    <row r="156" spans="1:2" x14ac:dyDescent="0.15">
      <c r="A156" s="23" t="s">
        <v>1102</v>
      </c>
      <c r="B156" s="23" t="s">
        <v>1103</v>
      </c>
    </row>
    <row r="157" spans="1:2" x14ac:dyDescent="0.15">
      <c r="A157" s="23" t="s">
        <v>1104</v>
      </c>
      <c r="B157" s="23" t="s">
        <v>1105</v>
      </c>
    </row>
    <row r="158" spans="1:2" x14ac:dyDescent="0.15">
      <c r="A158" s="23" t="s">
        <v>1106</v>
      </c>
      <c r="B158" s="23" t="s">
        <v>1107</v>
      </c>
    </row>
    <row r="159" spans="1:2" x14ac:dyDescent="0.15">
      <c r="A159" s="23" t="s">
        <v>1108</v>
      </c>
      <c r="B159" s="23" t="s">
        <v>1109</v>
      </c>
    </row>
    <row r="160" spans="1:2" x14ac:dyDescent="0.15">
      <c r="A160" s="23" t="s">
        <v>1110</v>
      </c>
      <c r="B160" s="23" t="s">
        <v>1111</v>
      </c>
    </row>
    <row r="161" spans="1:2" x14ac:dyDescent="0.15">
      <c r="A161" s="23" t="s">
        <v>1112</v>
      </c>
      <c r="B161" s="23" t="s">
        <v>1113</v>
      </c>
    </row>
    <row r="162" spans="1:2" x14ac:dyDescent="0.15">
      <c r="A162" s="23" t="s">
        <v>1114</v>
      </c>
      <c r="B162" s="23" t="s">
        <v>1115</v>
      </c>
    </row>
    <row r="163" spans="1:2" x14ac:dyDescent="0.15">
      <c r="A163" s="23" t="s">
        <v>1116</v>
      </c>
      <c r="B163" s="23" t="s">
        <v>1117</v>
      </c>
    </row>
    <row r="164" spans="1:2" x14ac:dyDescent="0.15">
      <c r="A164" s="23" t="s">
        <v>1118</v>
      </c>
      <c r="B164" s="23" t="s">
        <v>1119</v>
      </c>
    </row>
    <row r="165" spans="1:2" x14ac:dyDescent="0.15">
      <c r="A165" s="23" t="s">
        <v>1120</v>
      </c>
      <c r="B165" s="23" t="s">
        <v>1121</v>
      </c>
    </row>
    <row r="166" spans="1:2" x14ac:dyDescent="0.15">
      <c r="A166" s="23" t="s">
        <v>1122</v>
      </c>
      <c r="B166" s="23" t="s">
        <v>1123</v>
      </c>
    </row>
    <row r="167" spans="1:2" x14ac:dyDescent="0.15">
      <c r="A167" s="23" t="s">
        <v>1124</v>
      </c>
      <c r="B167" s="23" t="s">
        <v>1125</v>
      </c>
    </row>
    <row r="168" spans="1:2" x14ac:dyDescent="0.15">
      <c r="A168" s="23" t="s">
        <v>1126</v>
      </c>
      <c r="B168" s="23" t="s">
        <v>1127</v>
      </c>
    </row>
    <row r="169" spans="1:2" x14ac:dyDescent="0.15">
      <c r="A169" s="23" t="s">
        <v>1128</v>
      </c>
      <c r="B169" s="23" t="s">
        <v>1129</v>
      </c>
    </row>
    <row r="170" spans="1:2" x14ac:dyDescent="0.15">
      <c r="A170" s="23" t="s">
        <v>1130</v>
      </c>
      <c r="B170" s="23" t="s">
        <v>1131</v>
      </c>
    </row>
    <row r="171" spans="1:2" x14ac:dyDescent="0.15">
      <c r="A171" s="23" t="s">
        <v>1132</v>
      </c>
      <c r="B171" s="23" t="s">
        <v>1133</v>
      </c>
    </row>
    <row r="172" spans="1:2" x14ac:dyDescent="0.15">
      <c r="A172" s="23" t="s">
        <v>1134</v>
      </c>
      <c r="B172" s="23" t="s">
        <v>1135</v>
      </c>
    </row>
    <row r="173" spans="1:2" x14ac:dyDescent="0.15">
      <c r="A173" s="23" t="s">
        <v>1136</v>
      </c>
      <c r="B173" s="23" t="s">
        <v>1137</v>
      </c>
    </row>
    <row r="174" spans="1:2" x14ac:dyDescent="0.15">
      <c r="A174" s="23" t="s">
        <v>1138</v>
      </c>
      <c r="B174" s="23" t="s">
        <v>1139</v>
      </c>
    </row>
    <row r="175" spans="1:2" x14ac:dyDescent="0.15">
      <c r="A175" s="23" t="s">
        <v>1140</v>
      </c>
      <c r="B175" s="23" t="s">
        <v>1141</v>
      </c>
    </row>
    <row r="176" spans="1:2" x14ac:dyDescent="0.15">
      <c r="A176" s="23" t="s">
        <v>1142</v>
      </c>
      <c r="B176" s="23" t="s">
        <v>1143</v>
      </c>
    </row>
    <row r="177" spans="1:2" x14ac:dyDescent="0.15">
      <c r="A177" s="23" t="s">
        <v>1144</v>
      </c>
      <c r="B177" s="23" t="s">
        <v>1145</v>
      </c>
    </row>
    <row r="178" spans="1:2" x14ac:dyDescent="0.15">
      <c r="A178" s="23" t="s">
        <v>1146</v>
      </c>
      <c r="B178" s="23" t="s">
        <v>1147</v>
      </c>
    </row>
    <row r="179" spans="1:2" x14ac:dyDescent="0.15">
      <c r="A179" s="23" t="s">
        <v>1148</v>
      </c>
      <c r="B179" s="23" t="s">
        <v>1149</v>
      </c>
    </row>
    <row r="180" spans="1:2" x14ac:dyDescent="0.15">
      <c r="A180" s="23" t="s">
        <v>1150</v>
      </c>
      <c r="B180" s="23" t="s">
        <v>1151</v>
      </c>
    </row>
    <row r="181" spans="1:2" x14ac:dyDescent="0.15">
      <c r="A181" s="23" t="s">
        <v>1152</v>
      </c>
      <c r="B181" s="23" t="s">
        <v>1153</v>
      </c>
    </row>
    <row r="182" spans="1:2" x14ac:dyDescent="0.15">
      <c r="A182" s="23" t="s">
        <v>1154</v>
      </c>
      <c r="B182" s="23" t="s">
        <v>1155</v>
      </c>
    </row>
    <row r="183" spans="1:2" x14ac:dyDescent="0.15">
      <c r="A183" s="23" t="s">
        <v>1156</v>
      </c>
      <c r="B183" s="23" t="s">
        <v>1157</v>
      </c>
    </row>
    <row r="184" spans="1:2" x14ac:dyDescent="0.15">
      <c r="A184" s="23" t="s">
        <v>1158</v>
      </c>
      <c r="B184" s="23" t="s">
        <v>1159</v>
      </c>
    </row>
    <row r="185" spans="1:2" x14ac:dyDescent="0.15">
      <c r="A185" s="23" t="s">
        <v>1160</v>
      </c>
      <c r="B185" s="23" t="s">
        <v>1161</v>
      </c>
    </row>
    <row r="186" spans="1:2" x14ac:dyDescent="0.15">
      <c r="A186" s="23" t="s">
        <v>1162</v>
      </c>
      <c r="B186" s="23" t="s">
        <v>1163</v>
      </c>
    </row>
    <row r="187" spans="1:2" x14ac:dyDescent="0.15">
      <c r="A187" s="23" t="s">
        <v>1164</v>
      </c>
      <c r="B187" s="23" t="s">
        <v>1165</v>
      </c>
    </row>
    <row r="188" spans="1:2" x14ac:dyDescent="0.15">
      <c r="A188" s="23" t="s">
        <v>1166</v>
      </c>
      <c r="B188" s="23" t="s">
        <v>1167</v>
      </c>
    </row>
    <row r="189" spans="1:2" x14ac:dyDescent="0.15">
      <c r="A189" s="23" t="s">
        <v>1168</v>
      </c>
      <c r="B189" s="23" t="s">
        <v>1169</v>
      </c>
    </row>
    <row r="190" spans="1:2" x14ac:dyDescent="0.15">
      <c r="A190" s="23" t="s">
        <v>1170</v>
      </c>
      <c r="B190" s="23" t="s">
        <v>1171</v>
      </c>
    </row>
    <row r="191" spans="1:2" x14ac:dyDescent="0.15">
      <c r="A191" s="23" t="s">
        <v>1172</v>
      </c>
      <c r="B191" s="23" t="s">
        <v>1173</v>
      </c>
    </row>
    <row r="192" spans="1:2" x14ac:dyDescent="0.15">
      <c r="A192" s="23" t="s">
        <v>1174</v>
      </c>
      <c r="B192" s="23" t="s">
        <v>1175</v>
      </c>
    </row>
    <row r="193" spans="1:2" x14ac:dyDescent="0.15">
      <c r="A193" s="23" t="s">
        <v>1176</v>
      </c>
      <c r="B193" s="23" t="s">
        <v>1177</v>
      </c>
    </row>
    <row r="194" spans="1:2" x14ac:dyDescent="0.15">
      <c r="A194" s="23" t="s">
        <v>1178</v>
      </c>
      <c r="B194" s="23" t="s">
        <v>1179</v>
      </c>
    </row>
    <row r="195" spans="1:2" x14ac:dyDescent="0.15">
      <c r="A195" s="23" t="s">
        <v>1180</v>
      </c>
      <c r="B195" s="23" t="s">
        <v>1181</v>
      </c>
    </row>
    <row r="196" spans="1:2" x14ac:dyDescent="0.15">
      <c r="A196" s="23" t="s">
        <v>1182</v>
      </c>
      <c r="B196" s="23" t="s">
        <v>1183</v>
      </c>
    </row>
    <row r="197" spans="1:2" x14ac:dyDescent="0.15">
      <c r="A197" s="23" t="s">
        <v>1184</v>
      </c>
      <c r="B197" s="23" t="s">
        <v>1185</v>
      </c>
    </row>
    <row r="198" spans="1:2" x14ac:dyDescent="0.15">
      <c r="A198" s="23" t="s">
        <v>1186</v>
      </c>
      <c r="B198" s="23" t="s">
        <v>1187</v>
      </c>
    </row>
    <row r="199" spans="1:2" x14ac:dyDescent="0.15">
      <c r="A199" s="23" t="s">
        <v>1188</v>
      </c>
      <c r="B199" s="23" t="s">
        <v>1189</v>
      </c>
    </row>
    <row r="200" spans="1:2" x14ac:dyDescent="0.15">
      <c r="A200" s="23" t="s">
        <v>1190</v>
      </c>
      <c r="B200" s="23" t="s">
        <v>1191</v>
      </c>
    </row>
    <row r="201" spans="1:2" x14ac:dyDescent="0.15">
      <c r="A201" s="23" t="s">
        <v>1192</v>
      </c>
      <c r="B201" s="23" t="s">
        <v>1193</v>
      </c>
    </row>
    <row r="202" spans="1:2" x14ac:dyDescent="0.15">
      <c r="A202" s="23" t="s">
        <v>1194</v>
      </c>
      <c r="B202" s="23" t="s">
        <v>1195</v>
      </c>
    </row>
    <row r="203" spans="1:2" x14ac:dyDescent="0.15">
      <c r="A203" s="23" t="s">
        <v>1196</v>
      </c>
      <c r="B203" s="23" t="s">
        <v>1197</v>
      </c>
    </row>
    <row r="204" spans="1:2" x14ac:dyDescent="0.15">
      <c r="A204" s="23" t="s">
        <v>1198</v>
      </c>
      <c r="B204" s="23" t="s">
        <v>1199</v>
      </c>
    </row>
    <row r="205" spans="1:2" x14ac:dyDescent="0.15">
      <c r="A205" s="23" t="s">
        <v>1200</v>
      </c>
      <c r="B205" s="23" t="s">
        <v>1201</v>
      </c>
    </row>
    <row r="206" spans="1:2" x14ac:dyDescent="0.15">
      <c r="A206" s="23" t="s">
        <v>1202</v>
      </c>
      <c r="B206" s="23" t="s">
        <v>1203</v>
      </c>
    </row>
    <row r="207" spans="1:2" x14ac:dyDescent="0.15">
      <c r="A207" s="23" t="s">
        <v>1204</v>
      </c>
      <c r="B207" s="23" t="s">
        <v>1205</v>
      </c>
    </row>
    <row r="208" spans="1:2" x14ac:dyDescent="0.15">
      <c r="A208" s="23" t="s">
        <v>1206</v>
      </c>
      <c r="B208" s="23" t="s">
        <v>1207</v>
      </c>
    </row>
    <row r="209" spans="1:2" x14ac:dyDescent="0.15">
      <c r="A209" s="23" t="s">
        <v>1208</v>
      </c>
      <c r="B209" s="23" t="s">
        <v>1209</v>
      </c>
    </row>
    <row r="210" spans="1:2" x14ac:dyDescent="0.15">
      <c r="A210" s="23" t="s">
        <v>1210</v>
      </c>
      <c r="B210" s="23" t="s">
        <v>1211</v>
      </c>
    </row>
    <row r="211" spans="1:2" x14ac:dyDescent="0.15">
      <c r="A211" s="23" t="s">
        <v>1212</v>
      </c>
      <c r="B211" s="23" t="s">
        <v>1213</v>
      </c>
    </row>
    <row r="212" spans="1:2" x14ac:dyDescent="0.15">
      <c r="A212" s="23" t="s">
        <v>1214</v>
      </c>
      <c r="B212" s="23" t="s">
        <v>1215</v>
      </c>
    </row>
    <row r="213" spans="1:2" x14ac:dyDescent="0.15">
      <c r="A213" s="23" t="s">
        <v>1216</v>
      </c>
      <c r="B213" s="23" t="s">
        <v>1217</v>
      </c>
    </row>
    <row r="214" spans="1:2" x14ac:dyDescent="0.15">
      <c r="A214" s="23" t="s">
        <v>1218</v>
      </c>
      <c r="B214" s="23" t="s">
        <v>1219</v>
      </c>
    </row>
    <row r="215" spans="1:2" x14ac:dyDescent="0.15">
      <c r="A215" s="23" t="s">
        <v>1220</v>
      </c>
      <c r="B215" s="23" t="s">
        <v>1221</v>
      </c>
    </row>
    <row r="216" spans="1:2" x14ac:dyDescent="0.15">
      <c r="A216" s="23" t="s">
        <v>1222</v>
      </c>
      <c r="B216" s="23" t="s">
        <v>1223</v>
      </c>
    </row>
    <row r="217" spans="1:2" x14ac:dyDescent="0.15">
      <c r="A217" s="23" t="s">
        <v>1224</v>
      </c>
      <c r="B217" s="23" t="s">
        <v>1225</v>
      </c>
    </row>
    <row r="218" spans="1:2" x14ac:dyDescent="0.15">
      <c r="A218" s="23" t="s">
        <v>1226</v>
      </c>
      <c r="B218" s="23" t="s">
        <v>1227</v>
      </c>
    </row>
    <row r="219" spans="1:2" x14ac:dyDescent="0.15">
      <c r="A219" s="23" t="s">
        <v>1228</v>
      </c>
      <c r="B219" s="23" t="s">
        <v>1229</v>
      </c>
    </row>
    <row r="220" spans="1:2" x14ac:dyDescent="0.15">
      <c r="A220" s="23" t="s">
        <v>1230</v>
      </c>
      <c r="B220" s="23" t="s">
        <v>1231</v>
      </c>
    </row>
    <row r="221" spans="1:2" x14ac:dyDescent="0.15">
      <c r="A221" s="23" t="s">
        <v>1232</v>
      </c>
      <c r="B221" s="23" t="s">
        <v>1233</v>
      </c>
    </row>
    <row r="222" spans="1:2" x14ac:dyDescent="0.15">
      <c r="A222" s="23" t="s">
        <v>1234</v>
      </c>
      <c r="B222" s="23" t="s">
        <v>1235</v>
      </c>
    </row>
    <row r="223" spans="1:2" x14ac:dyDescent="0.15">
      <c r="A223" s="23" t="s">
        <v>1236</v>
      </c>
      <c r="B223" s="23" t="s">
        <v>1237</v>
      </c>
    </row>
    <row r="224" spans="1:2" x14ac:dyDescent="0.15">
      <c r="A224" s="23" t="s">
        <v>1238</v>
      </c>
      <c r="B224" s="23" t="s">
        <v>1239</v>
      </c>
    </row>
    <row r="225" spans="1:2" x14ac:dyDescent="0.15">
      <c r="A225" s="23" t="s">
        <v>1240</v>
      </c>
      <c r="B225" s="23" t="s">
        <v>1241</v>
      </c>
    </row>
    <row r="226" spans="1:2" x14ac:dyDescent="0.15">
      <c r="A226" s="23" t="s">
        <v>1242</v>
      </c>
      <c r="B226" s="23" t="s">
        <v>1243</v>
      </c>
    </row>
    <row r="227" spans="1:2" x14ac:dyDescent="0.15">
      <c r="A227" s="23" t="s">
        <v>1244</v>
      </c>
      <c r="B227" s="23" t="s">
        <v>1245</v>
      </c>
    </row>
    <row r="228" spans="1:2" x14ac:dyDescent="0.15">
      <c r="A228" s="23" t="s">
        <v>1246</v>
      </c>
      <c r="B228" s="23" t="s">
        <v>1247</v>
      </c>
    </row>
    <row r="229" spans="1:2" x14ac:dyDescent="0.15">
      <c r="A229" s="23" t="s">
        <v>1248</v>
      </c>
      <c r="B229" s="23" t="s">
        <v>1249</v>
      </c>
    </row>
    <row r="230" spans="1:2" x14ac:dyDescent="0.15">
      <c r="A230" s="23" t="s">
        <v>1250</v>
      </c>
      <c r="B230" s="23" t="s">
        <v>1251</v>
      </c>
    </row>
    <row r="231" spans="1:2" x14ac:dyDescent="0.15">
      <c r="A231" s="23" t="s">
        <v>1252</v>
      </c>
      <c r="B231" s="23" t="s">
        <v>1253</v>
      </c>
    </row>
    <row r="232" spans="1:2" x14ac:dyDescent="0.15">
      <c r="A232" s="23" t="s">
        <v>1254</v>
      </c>
      <c r="B232" s="23" t="s">
        <v>1255</v>
      </c>
    </row>
    <row r="233" spans="1:2" x14ac:dyDescent="0.15">
      <c r="A233" s="23" t="s">
        <v>1256</v>
      </c>
      <c r="B233" s="23" t="s">
        <v>1257</v>
      </c>
    </row>
    <row r="234" spans="1:2" x14ac:dyDescent="0.15">
      <c r="A234" s="23" t="s">
        <v>1258</v>
      </c>
      <c r="B234" s="23" t="s">
        <v>1259</v>
      </c>
    </row>
    <row r="235" spans="1:2" x14ac:dyDescent="0.15">
      <c r="A235" s="23" t="s">
        <v>1260</v>
      </c>
      <c r="B235" s="23" t="s">
        <v>1261</v>
      </c>
    </row>
    <row r="236" spans="1:2" x14ac:dyDescent="0.15">
      <c r="A236" s="23" t="s">
        <v>1262</v>
      </c>
      <c r="B236" s="23" t="s">
        <v>1263</v>
      </c>
    </row>
    <row r="237" spans="1:2" x14ac:dyDescent="0.15">
      <c r="A237" s="23" t="s">
        <v>1264</v>
      </c>
      <c r="B237" s="23" t="s">
        <v>1265</v>
      </c>
    </row>
    <row r="238" spans="1:2" x14ac:dyDescent="0.15">
      <c r="A238" s="23" t="s">
        <v>1266</v>
      </c>
      <c r="B238" s="23" t="s">
        <v>1267</v>
      </c>
    </row>
    <row r="239" spans="1:2" x14ac:dyDescent="0.15">
      <c r="A239" s="23" t="s">
        <v>1268</v>
      </c>
      <c r="B239" s="23" t="s">
        <v>1269</v>
      </c>
    </row>
    <row r="240" spans="1:2" x14ac:dyDescent="0.15">
      <c r="A240" s="23" t="s">
        <v>1270</v>
      </c>
      <c r="B240" s="23" t="s">
        <v>1271</v>
      </c>
    </row>
    <row r="241" spans="1:2" x14ac:dyDescent="0.15">
      <c r="A241" s="23" t="s">
        <v>1272</v>
      </c>
      <c r="B241" s="23" t="s">
        <v>1273</v>
      </c>
    </row>
    <row r="242" spans="1:2" x14ac:dyDescent="0.15">
      <c r="A242" s="23" t="s">
        <v>1274</v>
      </c>
      <c r="B242" s="23" t="s">
        <v>1275</v>
      </c>
    </row>
    <row r="243" spans="1:2" x14ac:dyDescent="0.15">
      <c r="A243" s="23" t="s">
        <v>1276</v>
      </c>
      <c r="B243" s="23" t="s">
        <v>1277</v>
      </c>
    </row>
    <row r="244" spans="1:2" x14ac:dyDescent="0.15">
      <c r="A244" s="23" t="s">
        <v>1278</v>
      </c>
      <c r="B244" s="23" t="s">
        <v>1279</v>
      </c>
    </row>
    <row r="245" spans="1:2" x14ac:dyDescent="0.15">
      <c r="A245" s="23" t="s">
        <v>1280</v>
      </c>
      <c r="B245" s="23" t="s">
        <v>1281</v>
      </c>
    </row>
    <row r="246" spans="1:2" x14ac:dyDescent="0.15">
      <c r="A246" s="23" t="s">
        <v>1282</v>
      </c>
      <c r="B246" s="23" t="s">
        <v>1283</v>
      </c>
    </row>
    <row r="247" spans="1:2" x14ac:dyDescent="0.15">
      <c r="A247" s="23" t="s">
        <v>1284</v>
      </c>
      <c r="B247" s="23" t="s">
        <v>1285</v>
      </c>
    </row>
    <row r="248" spans="1:2" x14ac:dyDescent="0.15">
      <c r="A248" s="23" t="s">
        <v>1286</v>
      </c>
      <c r="B248" s="23" t="s">
        <v>1287</v>
      </c>
    </row>
    <row r="249" spans="1:2" x14ac:dyDescent="0.15">
      <c r="A249" s="23" t="s">
        <v>1288</v>
      </c>
      <c r="B249" s="23" t="s">
        <v>1289</v>
      </c>
    </row>
    <row r="250" spans="1:2" x14ac:dyDescent="0.15">
      <c r="A250" s="23" t="s">
        <v>1290</v>
      </c>
      <c r="B250" s="23" t="s">
        <v>1291</v>
      </c>
    </row>
    <row r="251" spans="1:2" x14ac:dyDescent="0.15">
      <c r="A251" s="23" t="s">
        <v>1292</v>
      </c>
      <c r="B251" s="23" t="s">
        <v>1293</v>
      </c>
    </row>
    <row r="252" spans="1:2" x14ac:dyDescent="0.15">
      <c r="A252" s="23" t="s">
        <v>1294</v>
      </c>
      <c r="B252" s="23" t="s">
        <v>1295</v>
      </c>
    </row>
    <row r="253" spans="1:2" x14ac:dyDescent="0.15">
      <c r="A253" s="23" t="s">
        <v>1296</v>
      </c>
      <c r="B253" s="23" t="s">
        <v>1297</v>
      </c>
    </row>
    <row r="254" spans="1:2" x14ac:dyDescent="0.15">
      <c r="A254" s="23" t="s">
        <v>1298</v>
      </c>
      <c r="B254" s="23" t="s">
        <v>1299</v>
      </c>
    </row>
    <row r="255" spans="1:2" x14ac:dyDescent="0.15">
      <c r="A255" s="23" t="s">
        <v>1300</v>
      </c>
      <c r="B255" s="23" t="s">
        <v>1301</v>
      </c>
    </row>
    <row r="256" spans="1:2" x14ac:dyDescent="0.15">
      <c r="A256" s="23" t="s">
        <v>1302</v>
      </c>
      <c r="B256" s="23" t="s">
        <v>1303</v>
      </c>
    </row>
    <row r="257" spans="1:2" x14ac:dyDescent="0.15">
      <c r="A257" s="23" t="s">
        <v>1304</v>
      </c>
      <c r="B257" s="23" t="s">
        <v>1305</v>
      </c>
    </row>
    <row r="258" spans="1:2" x14ac:dyDescent="0.15">
      <c r="A258" s="23" t="s">
        <v>1306</v>
      </c>
      <c r="B258" s="23" t="s">
        <v>1307</v>
      </c>
    </row>
    <row r="259" spans="1:2" x14ac:dyDescent="0.15">
      <c r="A259" s="23" t="s">
        <v>1308</v>
      </c>
      <c r="B259" s="23" t="s">
        <v>1309</v>
      </c>
    </row>
    <row r="260" spans="1:2" x14ac:dyDescent="0.15">
      <c r="A260" s="23" t="s">
        <v>543</v>
      </c>
      <c r="B260" s="23" t="s">
        <v>848</v>
      </c>
    </row>
    <row r="261" spans="1:2" x14ac:dyDescent="0.15">
      <c r="A261" s="23" t="s">
        <v>538</v>
      </c>
      <c r="B261" s="23" t="s">
        <v>1642</v>
      </c>
    </row>
    <row r="262" spans="1:2" x14ac:dyDescent="0.15">
      <c r="A262" s="23" t="s">
        <v>707</v>
      </c>
      <c r="B262" s="23" t="s">
        <v>1642</v>
      </c>
    </row>
    <row r="263" spans="1:2" x14ac:dyDescent="0.15">
      <c r="A263" s="23" t="s">
        <v>582</v>
      </c>
      <c r="B263" s="23" t="s">
        <v>1542</v>
      </c>
    </row>
    <row r="264" spans="1:2" x14ac:dyDescent="0.15">
      <c r="A264" s="23" t="s">
        <v>731</v>
      </c>
      <c r="B264" s="23" t="s">
        <v>1477</v>
      </c>
    </row>
    <row r="265" spans="1:2" x14ac:dyDescent="0.15">
      <c r="A265" s="23" t="s">
        <v>732</v>
      </c>
      <c r="B265" s="23" t="s">
        <v>1477</v>
      </c>
    </row>
    <row r="266" spans="1:2" x14ac:dyDescent="0.15">
      <c r="A266" s="23" t="s">
        <v>736</v>
      </c>
      <c r="B266" s="23" t="s">
        <v>1542</v>
      </c>
    </row>
    <row r="267" spans="1:2" x14ac:dyDescent="0.15">
      <c r="A267" s="23" t="s">
        <v>737</v>
      </c>
      <c r="B267" s="23" t="s">
        <v>1542</v>
      </c>
    </row>
    <row r="268" spans="1:2" x14ac:dyDescent="0.15">
      <c r="A268" s="23" t="s">
        <v>738</v>
      </c>
      <c r="B268" s="23" t="s">
        <v>1542</v>
      </c>
    </row>
    <row r="269" spans="1:2" x14ac:dyDescent="0.15">
      <c r="A269" s="23" t="s">
        <v>741</v>
      </c>
      <c r="B269" s="23" t="s">
        <v>1542</v>
      </c>
    </row>
    <row r="270" spans="1:2" x14ac:dyDescent="0.15">
      <c r="A270" s="23" t="s">
        <v>742</v>
      </c>
      <c r="B270" s="23" t="s">
        <v>1542</v>
      </c>
    </row>
    <row r="271" spans="1:2" x14ac:dyDescent="0.15">
      <c r="A271" s="23" t="s">
        <v>743</v>
      </c>
      <c r="B271" s="23" t="s">
        <v>1542</v>
      </c>
    </row>
    <row r="272" spans="1:2" x14ac:dyDescent="0.15">
      <c r="A272" s="23" t="s">
        <v>782</v>
      </c>
      <c r="B272" s="23" t="s">
        <v>1542</v>
      </c>
    </row>
    <row r="273" spans="1:2" x14ac:dyDescent="0.15">
      <c r="A273" s="23" t="s">
        <v>733</v>
      </c>
      <c r="B273" s="23" t="s">
        <v>1479</v>
      </c>
    </row>
    <row r="274" spans="1:2" x14ac:dyDescent="0.15">
      <c r="A274" s="23" t="s">
        <v>734</v>
      </c>
      <c r="B274" s="23" t="s">
        <v>1479</v>
      </c>
    </row>
    <row r="275" spans="1:2" x14ac:dyDescent="0.15">
      <c r="A275" s="23" t="s">
        <v>735</v>
      </c>
      <c r="B275" s="23" t="s">
        <v>1566</v>
      </c>
    </row>
    <row r="276" spans="1:2" x14ac:dyDescent="0.15">
      <c r="A276" s="23" t="s">
        <v>579</v>
      </c>
      <c r="B276" s="23" t="s">
        <v>1542</v>
      </c>
    </row>
    <row r="277" spans="1:2" x14ac:dyDescent="0.15">
      <c r="A277" s="23" t="s">
        <v>783</v>
      </c>
      <c r="B277" s="23" t="s">
        <v>1476</v>
      </c>
    </row>
    <row r="278" spans="1:2" x14ac:dyDescent="0.15">
      <c r="A278" s="23" t="s">
        <v>576</v>
      </c>
      <c r="B278" s="23" t="s">
        <v>1542</v>
      </c>
    </row>
    <row r="279" spans="1:2" x14ac:dyDescent="0.15">
      <c r="A279" s="23" t="s">
        <v>577</v>
      </c>
      <c r="B279" s="23" t="s">
        <v>1542</v>
      </c>
    </row>
    <row r="280" spans="1:2" x14ac:dyDescent="0.15">
      <c r="A280" s="23" t="s">
        <v>575</v>
      </c>
      <c r="B280" s="23" t="s">
        <v>1542</v>
      </c>
    </row>
    <row r="281" spans="1:2" x14ac:dyDescent="0.15">
      <c r="A281" s="23" t="s">
        <v>727</v>
      </c>
      <c r="B281" s="23" t="s">
        <v>1542</v>
      </c>
    </row>
    <row r="282" spans="1:2" x14ac:dyDescent="0.15">
      <c r="A282" s="23" t="s">
        <v>1315</v>
      </c>
      <c r="B282" s="23" t="s">
        <v>1316</v>
      </c>
    </row>
    <row r="283" spans="1:2" x14ac:dyDescent="0.15">
      <c r="A283" s="23" t="s">
        <v>1317</v>
      </c>
      <c r="B283" s="23" t="s">
        <v>1318</v>
      </c>
    </row>
    <row r="284" spans="1:2" x14ac:dyDescent="0.15">
      <c r="A284" s="23" t="s">
        <v>1319</v>
      </c>
      <c r="B284" s="23" t="s">
        <v>1320</v>
      </c>
    </row>
    <row r="285" spans="1:2" x14ac:dyDescent="0.15">
      <c r="A285" s="23" t="s">
        <v>1321</v>
      </c>
      <c r="B285" s="23" t="s">
        <v>1322</v>
      </c>
    </row>
    <row r="286" spans="1:2" x14ac:dyDescent="0.15">
      <c r="A286" s="23" t="s">
        <v>1323</v>
      </c>
      <c r="B286" s="23" t="s">
        <v>1324</v>
      </c>
    </row>
    <row r="287" spans="1:2" x14ac:dyDescent="0.15">
      <c r="A287" s="23" t="s">
        <v>1325</v>
      </c>
      <c r="B287" s="23" t="s">
        <v>1326</v>
      </c>
    </row>
    <row r="288" spans="1:2" x14ac:dyDescent="0.15">
      <c r="A288" s="23" t="s">
        <v>1327</v>
      </c>
      <c r="B288" s="23" t="s">
        <v>1328</v>
      </c>
    </row>
    <row r="289" spans="1:2" x14ac:dyDescent="0.15">
      <c r="A289" s="23" t="s">
        <v>1329</v>
      </c>
      <c r="B289" s="23" t="s">
        <v>1330</v>
      </c>
    </row>
    <row r="290" spans="1:2" x14ac:dyDescent="0.15">
      <c r="A290" s="23" t="s">
        <v>1331</v>
      </c>
      <c r="B290" s="23" t="s">
        <v>1332</v>
      </c>
    </row>
    <row r="291" spans="1:2" x14ac:dyDescent="0.15">
      <c r="A291" s="23" t="s">
        <v>1333</v>
      </c>
      <c r="B291" s="23" t="s">
        <v>1334</v>
      </c>
    </row>
    <row r="292" spans="1:2" x14ac:dyDescent="0.15">
      <c r="A292" s="23" t="s">
        <v>1335</v>
      </c>
      <c r="B292" s="23" t="s">
        <v>1336</v>
      </c>
    </row>
    <row r="293" spans="1:2" x14ac:dyDescent="0.15">
      <c r="A293" s="23" t="s">
        <v>1337</v>
      </c>
      <c r="B293" s="23" t="s">
        <v>1338</v>
      </c>
    </row>
    <row r="294" spans="1:2" x14ac:dyDescent="0.15">
      <c r="A294" s="23" t="s">
        <v>1339</v>
      </c>
      <c r="B294" s="23" t="s">
        <v>1340</v>
      </c>
    </row>
    <row r="295" spans="1:2" x14ac:dyDescent="0.15">
      <c r="A295" s="23" t="s">
        <v>1341</v>
      </c>
      <c r="B295" s="23" t="s">
        <v>1342</v>
      </c>
    </row>
    <row r="296" spans="1:2" x14ac:dyDescent="0.15">
      <c r="A296" s="23" t="s">
        <v>1343</v>
      </c>
      <c r="B296" s="23" t="s">
        <v>1344</v>
      </c>
    </row>
    <row r="297" spans="1:2" x14ac:dyDescent="0.15">
      <c r="A297" s="23" t="s">
        <v>720</v>
      </c>
      <c r="B297" s="23" t="s">
        <v>1562</v>
      </c>
    </row>
    <row r="298" spans="1:2" x14ac:dyDescent="0.15">
      <c r="A298" s="23" t="s">
        <v>718</v>
      </c>
      <c r="B298" s="23" t="s">
        <v>1563</v>
      </c>
    </row>
    <row r="299" spans="1:2" x14ac:dyDescent="0.15">
      <c r="A299" s="23" t="s">
        <v>712</v>
      </c>
      <c r="B299" s="23" t="s">
        <v>1564</v>
      </c>
    </row>
    <row r="300" spans="1:2" x14ac:dyDescent="0.15">
      <c r="A300" s="23" t="s">
        <v>719</v>
      </c>
      <c r="B300" s="23" t="s">
        <v>1565</v>
      </c>
    </row>
    <row r="301" spans="1:2" x14ac:dyDescent="0.15">
      <c r="A301" s="23" t="s">
        <v>779</v>
      </c>
      <c r="B301" s="23" t="s">
        <v>1540</v>
      </c>
    </row>
    <row r="302" spans="1:2" x14ac:dyDescent="0.15">
      <c r="A302" s="23" t="s">
        <v>1504</v>
      </c>
      <c r="B302" s="23" t="s">
        <v>1643</v>
      </c>
    </row>
    <row r="303" spans="1:2" x14ac:dyDescent="0.15">
      <c r="A303" s="23" t="s">
        <v>1345</v>
      </c>
      <c r="B303" s="23" t="s">
        <v>1346</v>
      </c>
    </row>
    <row r="304" spans="1:2" x14ac:dyDescent="0.15">
      <c r="A304" s="23" t="s">
        <v>566</v>
      </c>
      <c r="B304" s="23" t="s">
        <v>1542</v>
      </c>
    </row>
    <row r="305" spans="1:2" x14ac:dyDescent="0.15">
      <c r="A305" s="23" t="s">
        <v>571</v>
      </c>
      <c r="B305" s="23" t="s">
        <v>1542</v>
      </c>
    </row>
    <row r="306" spans="1:2" x14ac:dyDescent="0.15">
      <c r="A306" s="23" t="s">
        <v>565</v>
      </c>
      <c r="B306" s="23" t="s">
        <v>1357</v>
      </c>
    </row>
    <row r="307" spans="1:2" x14ac:dyDescent="0.15">
      <c r="A307" s="23" t="s">
        <v>784</v>
      </c>
      <c r="B307" s="23" t="s">
        <v>1542</v>
      </c>
    </row>
    <row r="308" spans="1:2" x14ac:dyDescent="0.15">
      <c r="A308" s="23" t="s">
        <v>785</v>
      </c>
      <c r="B308" s="23" t="s">
        <v>1542</v>
      </c>
    </row>
    <row r="309" spans="1:2" x14ac:dyDescent="0.15">
      <c r="A309" s="23" t="s">
        <v>570</v>
      </c>
      <c r="B309" s="23" t="s">
        <v>1542</v>
      </c>
    </row>
    <row r="310" spans="1:2" x14ac:dyDescent="0.15">
      <c r="A310" s="23" t="s">
        <v>569</v>
      </c>
      <c r="B310" s="23" t="s">
        <v>1542</v>
      </c>
    </row>
    <row r="311" spans="1:2" x14ac:dyDescent="0.15">
      <c r="A311" s="23" t="s">
        <v>563</v>
      </c>
      <c r="B311" s="23" t="s">
        <v>1542</v>
      </c>
    </row>
    <row r="312" spans="1:2" x14ac:dyDescent="0.15">
      <c r="A312" s="23" t="s">
        <v>564</v>
      </c>
      <c r="B312" s="23" t="s">
        <v>1358</v>
      </c>
    </row>
    <row r="313" spans="1:2" x14ac:dyDescent="0.15">
      <c r="A313" s="23" t="s">
        <v>578</v>
      </c>
      <c r="B313" s="23" t="s">
        <v>1542</v>
      </c>
    </row>
    <row r="314" spans="1:2" x14ac:dyDescent="0.15">
      <c r="A314" s="23" t="s">
        <v>739</v>
      </c>
      <c r="B314" s="23" t="s">
        <v>1542</v>
      </c>
    </row>
    <row r="315" spans="1:2" x14ac:dyDescent="0.15">
      <c r="A315" s="23" t="s">
        <v>740</v>
      </c>
      <c r="B315" s="23" t="s">
        <v>1542</v>
      </c>
    </row>
    <row r="316" spans="1:2" x14ac:dyDescent="0.15">
      <c r="A316" s="23" t="s">
        <v>581</v>
      </c>
      <c r="B316" s="23" t="s">
        <v>1542</v>
      </c>
    </row>
    <row r="317" spans="1:2" x14ac:dyDescent="0.15">
      <c r="A317" s="23" t="s">
        <v>580</v>
      </c>
      <c r="B317" s="23" t="s">
        <v>1542</v>
      </c>
    </row>
    <row r="318" spans="1:2" x14ac:dyDescent="0.15">
      <c r="A318" s="23" t="s">
        <v>748</v>
      </c>
      <c r="B318" s="23" t="s">
        <v>1644</v>
      </c>
    </row>
    <row r="319" spans="1:2" x14ac:dyDescent="0.15">
      <c r="A319" s="23" t="s">
        <v>749</v>
      </c>
      <c r="B319" s="23" t="s">
        <v>1644</v>
      </c>
    </row>
    <row r="320" spans="1:2" x14ac:dyDescent="0.15">
      <c r="A320" s="23" t="s">
        <v>744</v>
      </c>
      <c r="B320" s="23" t="s">
        <v>1505</v>
      </c>
    </row>
    <row r="321" spans="1:2" x14ac:dyDescent="0.15">
      <c r="A321" s="23" t="s">
        <v>745</v>
      </c>
      <c r="B321" s="23" t="s">
        <v>1505</v>
      </c>
    </row>
    <row r="322" spans="1:2" x14ac:dyDescent="0.15">
      <c r="A322" s="23" t="s">
        <v>746</v>
      </c>
      <c r="B322" s="23" t="s">
        <v>0</v>
      </c>
    </row>
    <row r="323" spans="1:2" x14ac:dyDescent="0.15">
      <c r="A323" s="23" t="s">
        <v>747</v>
      </c>
      <c r="B323" s="23" t="s">
        <v>0</v>
      </c>
    </row>
    <row r="324" spans="1:2" x14ac:dyDescent="0.15">
      <c r="A324" s="23" t="s">
        <v>558</v>
      </c>
      <c r="B324" s="23" t="s">
        <v>1542</v>
      </c>
    </row>
    <row r="325" spans="1:2" x14ac:dyDescent="0.15">
      <c r="A325" s="23" t="s">
        <v>557</v>
      </c>
      <c r="B325" s="23" t="s">
        <v>1542</v>
      </c>
    </row>
    <row r="326" spans="1:2" x14ac:dyDescent="0.15">
      <c r="A326" s="23" t="s">
        <v>723</v>
      </c>
      <c r="B326" s="23" t="s">
        <v>1619</v>
      </c>
    </row>
    <row r="327" spans="1:2" x14ac:dyDescent="0.15">
      <c r="A327" s="23" t="s">
        <v>724</v>
      </c>
      <c r="B327" s="23" t="s">
        <v>1619</v>
      </c>
    </row>
    <row r="328" spans="1:2" x14ac:dyDescent="0.15">
      <c r="A328" s="23" t="s">
        <v>713</v>
      </c>
      <c r="B328" s="23" t="s">
        <v>1645</v>
      </c>
    </row>
    <row r="329" spans="1:2" x14ac:dyDescent="0.15">
      <c r="A329" s="23" t="s">
        <v>760</v>
      </c>
      <c r="B329" s="23" t="s">
        <v>1478</v>
      </c>
    </row>
    <row r="330" spans="1:2" x14ac:dyDescent="0.15">
      <c r="A330" s="23" t="s">
        <v>761</v>
      </c>
      <c r="B330" s="23" t="s">
        <v>1478</v>
      </c>
    </row>
    <row r="331" spans="1:2" x14ac:dyDescent="0.15">
      <c r="A331" s="23" t="s">
        <v>766</v>
      </c>
      <c r="B331" s="23" t="s">
        <v>1621</v>
      </c>
    </row>
    <row r="332" spans="1:2" x14ac:dyDescent="0.15">
      <c r="A332" s="23" t="s">
        <v>750</v>
      </c>
      <c r="B332" s="23" t="s">
        <v>1</v>
      </c>
    </row>
    <row r="333" spans="1:2" x14ac:dyDescent="0.15">
      <c r="A333" s="23" t="s">
        <v>751</v>
      </c>
      <c r="B333" s="23" t="s">
        <v>1</v>
      </c>
    </row>
    <row r="334" spans="1:2" x14ac:dyDescent="0.15">
      <c r="A334" s="23" t="s">
        <v>559</v>
      </c>
      <c r="B334" s="23" t="s">
        <v>1542</v>
      </c>
    </row>
    <row r="335" spans="1:2" x14ac:dyDescent="0.15">
      <c r="A335" s="23" t="s">
        <v>752</v>
      </c>
      <c r="B335" s="23" t="s">
        <v>1646</v>
      </c>
    </row>
    <row r="336" spans="1:2" x14ac:dyDescent="0.15">
      <c r="A336" s="23" t="s">
        <v>753</v>
      </c>
      <c r="B336" s="23" t="s">
        <v>1646</v>
      </c>
    </row>
    <row r="337" spans="1:2" x14ac:dyDescent="0.15">
      <c r="A337" s="23" t="s">
        <v>561</v>
      </c>
      <c r="B337" s="23" t="s">
        <v>1542</v>
      </c>
    </row>
    <row r="338" spans="1:2" x14ac:dyDescent="0.15">
      <c r="A338" s="23" t="s">
        <v>560</v>
      </c>
      <c r="B338" s="23" t="s">
        <v>1542</v>
      </c>
    </row>
    <row r="339" spans="1:2" x14ac:dyDescent="0.15">
      <c r="A339" s="23" t="s">
        <v>769</v>
      </c>
      <c r="B339" s="23" t="s">
        <v>1647</v>
      </c>
    </row>
    <row r="340" spans="1:2" x14ac:dyDescent="0.15">
      <c r="A340" s="23" t="s">
        <v>770</v>
      </c>
      <c r="B340" s="23" t="s">
        <v>1647</v>
      </c>
    </row>
    <row r="341" spans="1:2" x14ac:dyDescent="0.15">
      <c r="A341" s="23" t="s">
        <v>568</v>
      </c>
      <c r="B341" s="23" t="s">
        <v>1542</v>
      </c>
    </row>
    <row r="342" spans="1:2" x14ac:dyDescent="0.15">
      <c r="A342" s="23" t="s">
        <v>567</v>
      </c>
      <c r="B342" s="23" t="s">
        <v>1542</v>
      </c>
    </row>
    <row r="343" spans="1:2" x14ac:dyDescent="0.15">
      <c r="A343" s="23" t="s">
        <v>771</v>
      </c>
      <c r="B343" s="23" t="s">
        <v>1648</v>
      </c>
    </row>
    <row r="344" spans="1:2" x14ac:dyDescent="0.15">
      <c r="A344" s="23" t="s">
        <v>772</v>
      </c>
      <c r="B344" s="23" t="s">
        <v>1648</v>
      </c>
    </row>
    <row r="345" spans="1:2" x14ac:dyDescent="0.15">
      <c r="A345" s="23" t="s">
        <v>762</v>
      </c>
      <c r="B345" s="23" t="s">
        <v>1622</v>
      </c>
    </row>
    <row r="346" spans="1:2" x14ac:dyDescent="0.15">
      <c r="A346" s="23" t="s">
        <v>763</v>
      </c>
      <c r="B346" s="23" t="s">
        <v>1622</v>
      </c>
    </row>
    <row r="347" spans="1:2" x14ac:dyDescent="0.15">
      <c r="A347" s="23" t="s">
        <v>767</v>
      </c>
      <c r="B347" s="23" t="s">
        <v>1623</v>
      </c>
    </row>
    <row r="348" spans="1:2" x14ac:dyDescent="0.15">
      <c r="A348" s="23" t="s">
        <v>754</v>
      </c>
      <c r="B348" s="23" t="s">
        <v>1649</v>
      </c>
    </row>
    <row r="349" spans="1:2" x14ac:dyDescent="0.15">
      <c r="A349" s="23" t="s">
        <v>755</v>
      </c>
      <c r="B349" s="23" t="s">
        <v>1649</v>
      </c>
    </row>
    <row r="350" spans="1:2" x14ac:dyDescent="0.15">
      <c r="A350" s="23" t="s">
        <v>562</v>
      </c>
      <c r="B350" s="23" t="s">
        <v>1348</v>
      </c>
    </row>
    <row r="351" spans="1:2" x14ac:dyDescent="0.15">
      <c r="A351" s="23" t="s">
        <v>756</v>
      </c>
      <c r="B351" s="23" t="s">
        <v>1650</v>
      </c>
    </row>
    <row r="352" spans="1:2" x14ac:dyDescent="0.15">
      <c r="A352" s="23" t="s">
        <v>757</v>
      </c>
      <c r="B352" s="23" t="s">
        <v>1650</v>
      </c>
    </row>
    <row r="353" spans="1:2" x14ac:dyDescent="0.15">
      <c r="A353" s="23" t="s">
        <v>764</v>
      </c>
      <c r="B353" s="23" t="s">
        <v>1651</v>
      </c>
    </row>
    <row r="354" spans="1:2" x14ac:dyDescent="0.15">
      <c r="A354" s="23" t="s">
        <v>572</v>
      </c>
      <c r="B354" s="23" t="s">
        <v>1542</v>
      </c>
    </row>
    <row r="355" spans="1:2" x14ac:dyDescent="0.15">
      <c r="A355" s="23" t="s">
        <v>574</v>
      </c>
      <c r="B355" s="23" t="s">
        <v>1542</v>
      </c>
    </row>
    <row r="356" spans="1:2" x14ac:dyDescent="0.15">
      <c r="A356" s="23" t="s">
        <v>573</v>
      </c>
      <c r="B356" s="23" t="s">
        <v>1542</v>
      </c>
    </row>
    <row r="357" spans="1:2" x14ac:dyDescent="0.15">
      <c r="A357" s="23" t="s">
        <v>758</v>
      </c>
      <c r="B357" s="23" t="s">
        <v>2</v>
      </c>
    </row>
    <row r="358" spans="1:2" x14ac:dyDescent="0.15">
      <c r="A358" s="23" t="s">
        <v>759</v>
      </c>
      <c r="B358" s="23" t="s">
        <v>2</v>
      </c>
    </row>
    <row r="359" spans="1:2" x14ac:dyDescent="0.15">
      <c r="A359" s="23" t="s">
        <v>765</v>
      </c>
      <c r="B359" s="23" t="s">
        <v>1652</v>
      </c>
    </row>
    <row r="360" spans="1:2" x14ac:dyDescent="0.15">
      <c r="A360" s="23" t="s">
        <v>786</v>
      </c>
      <c r="B360" s="23" t="s">
        <v>1609</v>
      </c>
    </row>
    <row r="361" spans="1:2" x14ac:dyDescent="0.15">
      <c r="A361" s="23" t="s">
        <v>549</v>
      </c>
      <c r="B361" s="23" t="s">
        <v>1475</v>
      </c>
    </row>
    <row r="362" spans="1:2" x14ac:dyDescent="0.15">
      <c r="A362" s="23" t="s">
        <v>542</v>
      </c>
      <c r="B362" s="23" t="s">
        <v>1368</v>
      </c>
    </row>
    <row r="363" spans="1:2" x14ac:dyDescent="0.15">
      <c r="A363" s="23" t="s">
        <v>545</v>
      </c>
      <c r="B363" s="23" t="s">
        <v>1653</v>
      </c>
    </row>
    <row r="364" spans="1:2" x14ac:dyDescent="0.15">
      <c r="A364" s="23" t="s">
        <v>1364</v>
      </c>
      <c r="B364" s="23" t="s">
        <v>1365</v>
      </c>
    </row>
    <row r="365" spans="1:2" x14ac:dyDescent="0.15">
      <c r="A365" s="23" t="s">
        <v>551</v>
      </c>
      <c r="B365" s="23" t="s">
        <v>1654</v>
      </c>
    </row>
    <row r="366" spans="1:2" x14ac:dyDescent="0.15">
      <c r="A366" s="23" t="s">
        <v>1507</v>
      </c>
      <c r="B366" s="23" t="s">
        <v>1508</v>
      </c>
    </row>
    <row r="367" spans="1:2" x14ac:dyDescent="0.15">
      <c r="A367" s="23" t="s">
        <v>1509</v>
      </c>
      <c r="B367" s="23" t="s">
        <v>1510</v>
      </c>
    </row>
    <row r="368" spans="1:2" x14ac:dyDescent="0.15">
      <c r="A368" s="23" t="s">
        <v>1511</v>
      </c>
      <c r="B368" s="23" t="s">
        <v>1512</v>
      </c>
    </row>
    <row r="369" spans="1:2" x14ac:dyDescent="0.15">
      <c r="A369" s="23" t="s">
        <v>1513</v>
      </c>
      <c r="B369" s="23" t="s">
        <v>1514</v>
      </c>
    </row>
    <row r="370" spans="1:2" x14ac:dyDescent="0.15">
      <c r="A370" s="23" t="s">
        <v>1515</v>
      </c>
      <c r="B370" s="23" t="s">
        <v>1516</v>
      </c>
    </row>
    <row r="371" spans="1:2" x14ac:dyDescent="0.15">
      <c r="A371" s="23" t="s">
        <v>1517</v>
      </c>
      <c r="B371" s="23" t="s">
        <v>1518</v>
      </c>
    </row>
    <row r="372" spans="1:2" x14ac:dyDescent="0.15">
      <c r="A372" s="23" t="s">
        <v>1519</v>
      </c>
      <c r="B372" s="23" t="s">
        <v>1520</v>
      </c>
    </row>
    <row r="373" spans="1:2" x14ac:dyDescent="0.15">
      <c r="A373" s="23" t="s">
        <v>1521</v>
      </c>
      <c r="B373" s="23" t="s">
        <v>1522</v>
      </c>
    </row>
    <row r="374" spans="1:2" x14ac:dyDescent="0.15">
      <c r="A374" s="23" t="s">
        <v>1523</v>
      </c>
      <c r="B374" s="23" t="s">
        <v>1524</v>
      </c>
    </row>
    <row r="375" spans="1:2" x14ac:dyDescent="0.15">
      <c r="A375" s="23" t="s">
        <v>1525</v>
      </c>
      <c r="B375" s="23" t="s">
        <v>1526</v>
      </c>
    </row>
    <row r="376" spans="1:2" x14ac:dyDescent="0.15">
      <c r="A376" s="23" t="s">
        <v>1527</v>
      </c>
      <c r="B376" s="23" t="s">
        <v>1528</v>
      </c>
    </row>
    <row r="377" spans="1:2" x14ac:dyDescent="0.15">
      <c r="A377" s="23" t="s">
        <v>1529</v>
      </c>
      <c r="B377" s="23" t="s">
        <v>1530</v>
      </c>
    </row>
    <row r="378" spans="1:2" x14ac:dyDescent="0.15">
      <c r="A378" s="23" t="s">
        <v>1366</v>
      </c>
      <c r="B378" s="23" t="s">
        <v>1367</v>
      </c>
    </row>
    <row r="379" spans="1:2" x14ac:dyDescent="0.15">
      <c r="A379" s="23" t="s">
        <v>546</v>
      </c>
      <c r="B379" s="23" t="s">
        <v>1369</v>
      </c>
    </row>
    <row r="380" spans="1:2" x14ac:dyDescent="0.15">
      <c r="A380" s="23" t="s">
        <v>699</v>
      </c>
      <c r="B380" s="23" t="s">
        <v>1542</v>
      </c>
    </row>
    <row r="381" spans="1:2" x14ac:dyDescent="0.15">
      <c r="A381" s="23" t="s">
        <v>700</v>
      </c>
      <c r="B381" s="23" t="s">
        <v>1542</v>
      </c>
    </row>
    <row r="382" spans="1:2" x14ac:dyDescent="0.15">
      <c r="A382" s="23" t="s">
        <v>697</v>
      </c>
      <c r="B382" s="23" t="s">
        <v>1542</v>
      </c>
    </row>
    <row r="383" spans="1:2" x14ac:dyDescent="0.15">
      <c r="A383" s="23" t="s">
        <v>698</v>
      </c>
      <c r="B383" s="23" t="s">
        <v>1542</v>
      </c>
    </row>
    <row r="384" spans="1:2" x14ac:dyDescent="0.15">
      <c r="A384" s="23" t="s">
        <v>708</v>
      </c>
      <c r="B384" s="23" t="s">
        <v>1542</v>
      </c>
    </row>
    <row r="385" spans="1:2" x14ac:dyDescent="0.15">
      <c r="A385" s="23" t="s">
        <v>709</v>
      </c>
      <c r="B385" s="23" t="s">
        <v>1542</v>
      </c>
    </row>
    <row r="386" spans="1:2" x14ac:dyDescent="0.15">
      <c r="A386" s="23" t="s">
        <v>701</v>
      </c>
      <c r="B386" s="23" t="s">
        <v>1542</v>
      </c>
    </row>
    <row r="387" spans="1:2" x14ac:dyDescent="0.15">
      <c r="A387" s="23" t="s">
        <v>702</v>
      </c>
      <c r="B387" s="23" t="s">
        <v>1542</v>
      </c>
    </row>
    <row r="388" spans="1:2" x14ac:dyDescent="0.15">
      <c r="A388" s="23" t="s">
        <v>541</v>
      </c>
      <c r="B388" s="23" t="s">
        <v>1363</v>
      </c>
    </row>
    <row r="389" spans="1:2" x14ac:dyDescent="0.15">
      <c r="A389" s="23" t="s">
        <v>556</v>
      </c>
      <c r="B389" s="23" t="s">
        <v>1351</v>
      </c>
    </row>
    <row r="390" spans="1:2" x14ac:dyDescent="0.15">
      <c r="A390" s="23" t="s">
        <v>703</v>
      </c>
      <c r="B390" s="23" t="s">
        <v>1655</v>
      </c>
    </row>
    <row r="391" spans="1:2" x14ac:dyDescent="0.15">
      <c r="A391" s="23" t="s">
        <v>704</v>
      </c>
      <c r="B391" s="23" t="s">
        <v>1655</v>
      </c>
    </row>
    <row r="392" spans="1:2" x14ac:dyDescent="0.15">
      <c r="A392" s="23" t="s">
        <v>552</v>
      </c>
      <c r="B392" s="23" t="s">
        <v>1542</v>
      </c>
    </row>
    <row r="393" spans="1:2" x14ac:dyDescent="0.15">
      <c r="A393" s="23" t="s">
        <v>730</v>
      </c>
      <c r="B393" s="23" t="s">
        <v>1542</v>
      </c>
    </row>
    <row r="394" spans="1:2" x14ac:dyDescent="0.15">
      <c r="A394" s="23" t="s">
        <v>688</v>
      </c>
      <c r="B394" s="23" t="s">
        <v>1542</v>
      </c>
    </row>
    <row r="395" spans="1:2" x14ac:dyDescent="0.15">
      <c r="A395" s="23" t="s">
        <v>673</v>
      </c>
      <c r="B395" s="23" t="s">
        <v>1542</v>
      </c>
    </row>
    <row r="396" spans="1:2" x14ac:dyDescent="0.15">
      <c r="A396" s="23" t="s">
        <v>695</v>
      </c>
      <c r="B396" s="23" t="s">
        <v>1542</v>
      </c>
    </row>
    <row r="397" spans="1:2" x14ac:dyDescent="0.15">
      <c r="A397" s="23" t="s">
        <v>696</v>
      </c>
      <c r="B397" s="23" t="s">
        <v>1542</v>
      </c>
    </row>
    <row r="398" spans="1:2" x14ac:dyDescent="0.15">
      <c r="A398" s="23" t="s">
        <v>777</v>
      </c>
      <c r="B398" s="23" t="s">
        <v>1542</v>
      </c>
    </row>
    <row r="399" spans="1:2" x14ac:dyDescent="0.15">
      <c r="A399" s="23" t="s">
        <v>778</v>
      </c>
      <c r="B399" s="23" t="s">
        <v>1542</v>
      </c>
    </row>
    <row r="400" spans="1:2" x14ac:dyDescent="0.15">
      <c r="A400" s="23" t="s">
        <v>693</v>
      </c>
      <c r="B400" s="23" t="s">
        <v>1542</v>
      </c>
    </row>
    <row r="401" spans="1:2" x14ac:dyDescent="0.15">
      <c r="A401" s="23" t="s">
        <v>694</v>
      </c>
      <c r="B401" s="23" t="s">
        <v>1542</v>
      </c>
    </row>
    <row r="402" spans="1:2" x14ac:dyDescent="0.15">
      <c r="A402" s="23" t="s">
        <v>691</v>
      </c>
      <c r="B402" s="23" t="s">
        <v>1542</v>
      </c>
    </row>
    <row r="403" spans="1:2" x14ac:dyDescent="0.15">
      <c r="A403" s="23" t="s">
        <v>692</v>
      </c>
      <c r="B403" s="23" t="s">
        <v>1542</v>
      </c>
    </row>
    <row r="404" spans="1:2" x14ac:dyDescent="0.15">
      <c r="A404" s="23" t="s">
        <v>689</v>
      </c>
      <c r="B404" s="23" t="s">
        <v>1542</v>
      </c>
    </row>
    <row r="405" spans="1:2" x14ac:dyDescent="0.15">
      <c r="A405" s="23" t="s">
        <v>690</v>
      </c>
      <c r="B405" s="23" t="s">
        <v>1542</v>
      </c>
    </row>
    <row r="406" spans="1:2" x14ac:dyDescent="0.15">
      <c r="A406" s="23" t="s">
        <v>780</v>
      </c>
      <c r="B406" s="23" t="s">
        <v>1570</v>
      </c>
    </row>
    <row r="407" spans="1:2" x14ac:dyDescent="0.15">
      <c r="A407" s="23" t="s">
        <v>781</v>
      </c>
      <c r="B407" s="23" t="s">
        <v>1570</v>
      </c>
    </row>
    <row r="408" spans="1:2" x14ac:dyDescent="0.15">
      <c r="A408" s="23" t="s">
        <v>663</v>
      </c>
      <c r="B408" s="23" t="s">
        <v>1618</v>
      </c>
    </row>
    <row r="409" spans="1:2" x14ac:dyDescent="0.15">
      <c r="A409" s="23" t="s">
        <v>664</v>
      </c>
      <c r="B409" s="23" t="s">
        <v>1618</v>
      </c>
    </row>
    <row r="410" spans="1:2" x14ac:dyDescent="0.15">
      <c r="A410" s="23" t="s">
        <v>650</v>
      </c>
      <c r="B410" s="23" t="s">
        <v>1420</v>
      </c>
    </row>
    <row r="411" spans="1:2" x14ac:dyDescent="0.15">
      <c r="A411" s="23" t="s">
        <v>667</v>
      </c>
      <c r="B411" s="23" t="s">
        <v>1542</v>
      </c>
    </row>
    <row r="412" spans="1:2" x14ac:dyDescent="0.15">
      <c r="A412" s="23" t="s">
        <v>668</v>
      </c>
      <c r="B412" s="23" t="s">
        <v>1542</v>
      </c>
    </row>
    <row r="413" spans="1:2" x14ac:dyDescent="0.15">
      <c r="A413" s="23" t="s">
        <v>773</v>
      </c>
      <c r="B413" s="23" t="s">
        <v>1542</v>
      </c>
    </row>
    <row r="414" spans="1:2" x14ac:dyDescent="0.15">
      <c r="A414" s="23" t="s">
        <v>774</v>
      </c>
      <c r="B414" s="23" t="s">
        <v>1542</v>
      </c>
    </row>
    <row r="415" spans="1:2" x14ac:dyDescent="0.15">
      <c r="A415" s="23" t="s">
        <v>775</v>
      </c>
      <c r="B415" s="23" t="s">
        <v>1542</v>
      </c>
    </row>
    <row r="416" spans="1:2" x14ac:dyDescent="0.15">
      <c r="A416" s="23" t="s">
        <v>776</v>
      </c>
      <c r="B416" s="23" t="s">
        <v>1542</v>
      </c>
    </row>
    <row r="417" spans="1:2" x14ac:dyDescent="0.15">
      <c r="A417" s="23" t="s">
        <v>653</v>
      </c>
      <c r="B417" s="23" t="s">
        <v>1542</v>
      </c>
    </row>
    <row r="418" spans="1:2" x14ac:dyDescent="0.15">
      <c r="A418" s="23" t="s">
        <v>654</v>
      </c>
      <c r="B418" s="23" t="s">
        <v>1542</v>
      </c>
    </row>
    <row r="419" spans="1:2" x14ac:dyDescent="0.15">
      <c r="A419" s="23" t="s">
        <v>655</v>
      </c>
      <c r="B419" s="23" t="s">
        <v>1542</v>
      </c>
    </row>
    <row r="420" spans="1:2" x14ac:dyDescent="0.15">
      <c r="A420" s="23" t="s">
        <v>656</v>
      </c>
      <c r="B420" s="23" t="s">
        <v>1542</v>
      </c>
    </row>
    <row r="421" spans="1:2" x14ac:dyDescent="0.15">
      <c r="A421" s="23" t="s">
        <v>725</v>
      </c>
      <c r="B421" s="23" t="s">
        <v>1656</v>
      </c>
    </row>
    <row r="422" spans="1:2" x14ac:dyDescent="0.15">
      <c r="A422" s="23" t="s">
        <v>726</v>
      </c>
      <c r="B422" s="23" t="s">
        <v>1656</v>
      </c>
    </row>
    <row r="423" spans="1:2" x14ac:dyDescent="0.15">
      <c r="A423" s="23" t="s">
        <v>657</v>
      </c>
      <c r="B423" s="23" t="s">
        <v>1542</v>
      </c>
    </row>
    <row r="424" spans="1:2" x14ac:dyDescent="0.15">
      <c r="A424" s="23" t="s">
        <v>658</v>
      </c>
      <c r="B424" s="23" t="s">
        <v>1542</v>
      </c>
    </row>
    <row r="425" spans="1:2" x14ac:dyDescent="0.15">
      <c r="A425" s="23" t="s">
        <v>665</v>
      </c>
      <c r="B425" s="23" t="s">
        <v>1542</v>
      </c>
    </row>
    <row r="426" spans="1:2" x14ac:dyDescent="0.15">
      <c r="A426" s="23" t="s">
        <v>666</v>
      </c>
      <c r="B426" s="23" t="s">
        <v>1542</v>
      </c>
    </row>
    <row r="427" spans="1:2" x14ac:dyDescent="0.15">
      <c r="A427" s="23" t="s">
        <v>659</v>
      </c>
      <c r="B427" s="23" t="s">
        <v>1542</v>
      </c>
    </row>
    <row r="428" spans="1:2" x14ac:dyDescent="0.15">
      <c r="A428" s="23" t="s">
        <v>660</v>
      </c>
      <c r="B428" s="23" t="s">
        <v>1542</v>
      </c>
    </row>
    <row r="429" spans="1:2" x14ac:dyDescent="0.15">
      <c r="A429" s="23" t="s">
        <v>728</v>
      </c>
      <c r="B429" s="23" t="s">
        <v>1542</v>
      </c>
    </row>
    <row r="430" spans="1:2" x14ac:dyDescent="0.15">
      <c r="A430" s="23" t="s">
        <v>729</v>
      </c>
      <c r="B430" s="23" t="s">
        <v>1542</v>
      </c>
    </row>
    <row r="431" spans="1:2" x14ac:dyDescent="0.15">
      <c r="A431" s="23" t="s">
        <v>661</v>
      </c>
      <c r="B431" s="23" t="s">
        <v>1542</v>
      </c>
    </row>
    <row r="432" spans="1:2" x14ac:dyDescent="0.15">
      <c r="A432" s="23" t="s">
        <v>662</v>
      </c>
      <c r="B432" s="23" t="s">
        <v>1542</v>
      </c>
    </row>
    <row r="433" spans="1:2" x14ac:dyDescent="0.15">
      <c r="A433" s="23" t="s">
        <v>721</v>
      </c>
      <c r="B433" s="23" t="s">
        <v>1657</v>
      </c>
    </row>
    <row r="434" spans="1:2" x14ac:dyDescent="0.15">
      <c r="A434" s="23" t="s">
        <v>722</v>
      </c>
      <c r="B434" s="23" t="s">
        <v>1657</v>
      </c>
    </row>
    <row r="435" spans="1:2" x14ac:dyDescent="0.15">
      <c r="A435" s="23" t="s">
        <v>651</v>
      </c>
      <c r="B435" s="23" t="s">
        <v>1658</v>
      </c>
    </row>
    <row r="436" spans="1:2" x14ac:dyDescent="0.15">
      <c r="A436" s="23" t="s">
        <v>652</v>
      </c>
      <c r="B436" s="23" t="s">
        <v>1658</v>
      </c>
    </row>
    <row r="437" spans="1:2" x14ac:dyDescent="0.15">
      <c r="A437" s="23" t="s">
        <v>686</v>
      </c>
      <c r="B437" s="23" t="s">
        <v>1542</v>
      </c>
    </row>
    <row r="438" spans="1:2" x14ac:dyDescent="0.15">
      <c r="A438" s="23" t="s">
        <v>687</v>
      </c>
      <c r="B438" s="23" t="s">
        <v>1542</v>
      </c>
    </row>
    <row r="439" spans="1:2" x14ac:dyDescent="0.15">
      <c r="A439" s="23" t="s">
        <v>669</v>
      </c>
      <c r="B439" s="23" t="s">
        <v>1542</v>
      </c>
    </row>
    <row r="440" spans="1:2" x14ac:dyDescent="0.15">
      <c r="A440" s="23" t="s">
        <v>670</v>
      </c>
      <c r="B440" s="23" t="s">
        <v>1542</v>
      </c>
    </row>
    <row r="441" spans="1:2" x14ac:dyDescent="0.15">
      <c r="A441" s="23" t="s">
        <v>671</v>
      </c>
      <c r="B441" s="23" t="s">
        <v>1542</v>
      </c>
    </row>
    <row r="442" spans="1:2" x14ac:dyDescent="0.15">
      <c r="A442" s="23" t="s">
        <v>672</v>
      </c>
      <c r="B442" s="23" t="s">
        <v>1542</v>
      </c>
    </row>
    <row r="443" spans="1:2" x14ac:dyDescent="0.15">
      <c r="A443" s="23" t="s">
        <v>674</v>
      </c>
      <c r="B443" s="23" t="s">
        <v>1542</v>
      </c>
    </row>
    <row r="444" spans="1:2" x14ac:dyDescent="0.15">
      <c r="A444" s="23" t="s">
        <v>675</v>
      </c>
      <c r="B444" s="23" t="s">
        <v>1542</v>
      </c>
    </row>
    <row r="445" spans="1:2" x14ac:dyDescent="0.15">
      <c r="A445" s="23" t="s">
        <v>676</v>
      </c>
      <c r="B445" s="23" t="s">
        <v>1542</v>
      </c>
    </row>
    <row r="446" spans="1:2" x14ac:dyDescent="0.15">
      <c r="A446" s="23" t="s">
        <v>677</v>
      </c>
      <c r="B446" s="23" t="s">
        <v>1542</v>
      </c>
    </row>
    <row r="447" spans="1:2" x14ac:dyDescent="0.15">
      <c r="A447" s="23" t="s">
        <v>678</v>
      </c>
      <c r="B447" s="23" t="s">
        <v>1542</v>
      </c>
    </row>
    <row r="448" spans="1:2" x14ac:dyDescent="0.15">
      <c r="A448" s="23" t="s">
        <v>679</v>
      </c>
      <c r="B448" s="23" t="s">
        <v>1542</v>
      </c>
    </row>
    <row r="449" spans="1:2" x14ac:dyDescent="0.15">
      <c r="A449" s="23" t="s">
        <v>680</v>
      </c>
      <c r="B449" s="23" t="s">
        <v>1542</v>
      </c>
    </row>
    <row r="450" spans="1:2" x14ac:dyDescent="0.15">
      <c r="A450" s="23" t="s">
        <v>681</v>
      </c>
      <c r="B450" s="23" t="s">
        <v>1542</v>
      </c>
    </row>
    <row r="451" spans="1:2" x14ac:dyDescent="0.15">
      <c r="A451" s="23" t="s">
        <v>682</v>
      </c>
      <c r="B451" s="23" t="s">
        <v>1542</v>
      </c>
    </row>
    <row r="452" spans="1:2" x14ac:dyDescent="0.15">
      <c r="A452" s="23" t="s">
        <v>683</v>
      </c>
      <c r="B452" s="23" t="s">
        <v>1542</v>
      </c>
    </row>
    <row r="453" spans="1:2" x14ac:dyDescent="0.15">
      <c r="A453" s="23" t="s">
        <v>684</v>
      </c>
      <c r="B453" s="23" t="s">
        <v>1542</v>
      </c>
    </row>
    <row r="454" spans="1:2" x14ac:dyDescent="0.15">
      <c r="A454" s="23" t="s">
        <v>685</v>
      </c>
      <c r="B454" s="23" t="s">
        <v>1542</v>
      </c>
    </row>
    <row r="455" spans="1:2" x14ac:dyDescent="0.15">
      <c r="A455" s="23" t="s">
        <v>583</v>
      </c>
      <c r="B455" s="23" t="s">
        <v>1542</v>
      </c>
    </row>
    <row r="456" spans="1:2" x14ac:dyDescent="0.15">
      <c r="A456" s="23" t="s">
        <v>584</v>
      </c>
      <c r="B456" s="23" t="s">
        <v>1542</v>
      </c>
    </row>
    <row r="457" spans="1:2" x14ac:dyDescent="0.15">
      <c r="A457" s="23" t="s">
        <v>585</v>
      </c>
      <c r="B457" s="23" t="s">
        <v>1542</v>
      </c>
    </row>
    <row r="458" spans="1:2" x14ac:dyDescent="0.15">
      <c r="A458" s="23" t="s">
        <v>586</v>
      </c>
      <c r="B458" s="23" t="s">
        <v>1350</v>
      </c>
    </row>
    <row r="459" spans="1:2" x14ac:dyDescent="0.15">
      <c r="A459" s="23" t="s">
        <v>587</v>
      </c>
      <c r="B459" s="23" t="s">
        <v>1349</v>
      </c>
    </row>
    <row r="460" spans="1:2" x14ac:dyDescent="0.15">
      <c r="A460" s="23" t="s">
        <v>588</v>
      </c>
      <c r="B460" s="23" t="s">
        <v>1347</v>
      </c>
    </row>
    <row r="461" spans="1:2" x14ac:dyDescent="0.15">
      <c r="A461" s="23" t="s">
        <v>589</v>
      </c>
      <c r="B461" s="23" t="s">
        <v>1360</v>
      </c>
    </row>
    <row r="462" spans="1:2" x14ac:dyDescent="0.15">
      <c r="A462" s="23" t="s">
        <v>590</v>
      </c>
      <c r="B462" s="23" t="s">
        <v>1362</v>
      </c>
    </row>
    <row r="463" spans="1:2" x14ac:dyDescent="0.15">
      <c r="A463" s="23" t="s">
        <v>591</v>
      </c>
      <c r="B463" s="23" t="s">
        <v>1361</v>
      </c>
    </row>
    <row r="464" spans="1:2" x14ac:dyDescent="0.15">
      <c r="A464" s="23" t="s">
        <v>592</v>
      </c>
      <c r="B464" s="23" t="s">
        <v>1314</v>
      </c>
    </row>
    <row r="465" spans="1:2" x14ac:dyDescent="0.15">
      <c r="A465" s="23" t="s">
        <v>593</v>
      </c>
      <c r="B465" s="23" t="s">
        <v>1312</v>
      </c>
    </row>
    <row r="466" spans="1:2" x14ac:dyDescent="0.15">
      <c r="A466" s="23" t="s">
        <v>594</v>
      </c>
      <c r="B466" s="23" t="s">
        <v>1313</v>
      </c>
    </row>
    <row r="467" spans="1:2" x14ac:dyDescent="0.15">
      <c r="A467" s="23" t="s">
        <v>595</v>
      </c>
      <c r="B467" s="23" t="s">
        <v>1352</v>
      </c>
    </row>
    <row r="468" spans="1:2" x14ac:dyDescent="0.15">
      <c r="A468" s="23" t="s">
        <v>596</v>
      </c>
      <c r="B468" s="23" t="s">
        <v>1311</v>
      </c>
    </row>
    <row r="469" spans="1:2" x14ac:dyDescent="0.15">
      <c r="A469" s="23" t="s">
        <v>597</v>
      </c>
      <c r="B469" s="23" t="s">
        <v>1354</v>
      </c>
    </row>
    <row r="470" spans="1:2" x14ac:dyDescent="0.15">
      <c r="A470" s="23" t="s">
        <v>598</v>
      </c>
      <c r="B470" s="23" t="s">
        <v>1353</v>
      </c>
    </row>
    <row r="471" spans="1:2" x14ac:dyDescent="0.15">
      <c r="A471" s="23" t="s">
        <v>599</v>
      </c>
      <c r="B471" s="23" t="s">
        <v>1310</v>
      </c>
    </row>
    <row r="472" spans="1:2" x14ac:dyDescent="0.15">
      <c r="A472" s="23" t="s">
        <v>600</v>
      </c>
      <c r="B472" s="23" t="s">
        <v>1370</v>
      </c>
    </row>
    <row r="473" spans="1:2" x14ac:dyDescent="0.15">
      <c r="A473" s="23" t="s">
        <v>601</v>
      </c>
      <c r="B473" s="23" t="s">
        <v>1371</v>
      </c>
    </row>
    <row r="474" spans="1:2" x14ac:dyDescent="0.15">
      <c r="A474" s="23" t="s">
        <v>602</v>
      </c>
      <c r="B474" s="23" t="s">
        <v>1372</v>
      </c>
    </row>
    <row r="475" spans="1:2" x14ac:dyDescent="0.15">
      <c r="A475" s="23" t="s">
        <v>603</v>
      </c>
      <c r="B475" s="23" t="s">
        <v>1373</v>
      </c>
    </row>
    <row r="476" spans="1:2" x14ac:dyDescent="0.15">
      <c r="A476" s="23" t="s">
        <v>604</v>
      </c>
      <c r="B476" s="23" t="s">
        <v>1374</v>
      </c>
    </row>
    <row r="477" spans="1:2" x14ac:dyDescent="0.15">
      <c r="A477" s="23" t="s">
        <v>605</v>
      </c>
      <c r="B477" s="23" t="s">
        <v>1375</v>
      </c>
    </row>
    <row r="478" spans="1:2" x14ac:dyDescent="0.15">
      <c r="A478" s="23" t="s">
        <v>606</v>
      </c>
      <c r="B478" s="23" t="s">
        <v>1376</v>
      </c>
    </row>
    <row r="479" spans="1:2" x14ac:dyDescent="0.15">
      <c r="A479" s="23" t="s">
        <v>607</v>
      </c>
      <c r="B479" s="23" t="s">
        <v>1377</v>
      </c>
    </row>
    <row r="480" spans="1:2" x14ac:dyDescent="0.15">
      <c r="A480" s="23" t="s">
        <v>608</v>
      </c>
      <c r="B480" s="23" t="s">
        <v>1378</v>
      </c>
    </row>
    <row r="481" spans="1:2" x14ac:dyDescent="0.15">
      <c r="A481" s="23" t="s">
        <v>609</v>
      </c>
      <c r="B481" s="23" t="s">
        <v>1379</v>
      </c>
    </row>
    <row r="482" spans="1:2" x14ac:dyDescent="0.15">
      <c r="A482" s="23" t="s">
        <v>610</v>
      </c>
      <c r="B482" s="23" t="s">
        <v>1380</v>
      </c>
    </row>
    <row r="483" spans="1:2" x14ac:dyDescent="0.15">
      <c r="A483" s="23" t="s">
        <v>611</v>
      </c>
      <c r="B483" s="23" t="s">
        <v>1381</v>
      </c>
    </row>
    <row r="484" spans="1:2" x14ac:dyDescent="0.15">
      <c r="A484" s="23" t="s">
        <v>612</v>
      </c>
      <c r="B484" s="23" t="s">
        <v>1382</v>
      </c>
    </row>
    <row r="485" spans="1:2" x14ac:dyDescent="0.15">
      <c r="A485" s="23" t="s">
        <v>613</v>
      </c>
      <c r="B485" s="23" t="s">
        <v>1383</v>
      </c>
    </row>
    <row r="486" spans="1:2" x14ac:dyDescent="0.15">
      <c r="A486" s="23" t="s">
        <v>614</v>
      </c>
      <c r="B486" s="23" t="s">
        <v>1384</v>
      </c>
    </row>
    <row r="487" spans="1:2" x14ac:dyDescent="0.15">
      <c r="A487" s="23" t="s">
        <v>615</v>
      </c>
      <c r="B487" s="23" t="s">
        <v>1385</v>
      </c>
    </row>
    <row r="488" spans="1:2" x14ac:dyDescent="0.15">
      <c r="A488" s="23" t="s">
        <v>616</v>
      </c>
      <c r="B488" s="23" t="s">
        <v>1386</v>
      </c>
    </row>
    <row r="489" spans="1:2" x14ac:dyDescent="0.15">
      <c r="A489" s="23" t="s">
        <v>617</v>
      </c>
      <c r="B489" s="23" t="s">
        <v>1387</v>
      </c>
    </row>
    <row r="490" spans="1:2" x14ac:dyDescent="0.15">
      <c r="A490" s="23" t="s">
        <v>618</v>
      </c>
      <c r="B490" s="23" t="s">
        <v>1388</v>
      </c>
    </row>
    <row r="491" spans="1:2" x14ac:dyDescent="0.15">
      <c r="A491" s="23" t="s">
        <v>619</v>
      </c>
      <c r="B491" s="23" t="s">
        <v>1389</v>
      </c>
    </row>
    <row r="492" spans="1:2" x14ac:dyDescent="0.15">
      <c r="A492" s="23" t="s">
        <v>620</v>
      </c>
      <c r="B492" s="23" t="s">
        <v>1390</v>
      </c>
    </row>
    <row r="493" spans="1:2" x14ac:dyDescent="0.15">
      <c r="A493" s="23" t="s">
        <v>621</v>
      </c>
      <c r="B493" s="23" t="s">
        <v>1391</v>
      </c>
    </row>
    <row r="494" spans="1:2" x14ac:dyDescent="0.15">
      <c r="A494" s="23" t="s">
        <v>622</v>
      </c>
      <c r="B494" s="23" t="s">
        <v>1392</v>
      </c>
    </row>
    <row r="495" spans="1:2" x14ac:dyDescent="0.15">
      <c r="A495" s="23" t="s">
        <v>623</v>
      </c>
      <c r="B495" s="23" t="s">
        <v>1393</v>
      </c>
    </row>
    <row r="496" spans="1:2" x14ac:dyDescent="0.15">
      <c r="A496" s="23" t="s">
        <v>624</v>
      </c>
      <c r="B496" s="23" t="s">
        <v>1394</v>
      </c>
    </row>
    <row r="497" spans="1:2" x14ac:dyDescent="0.15">
      <c r="A497" s="23" t="s">
        <v>625</v>
      </c>
      <c r="B497" s="23" t="s">
        <v>1395</v>
      </c>
    </row>
    <row r="498" spans="1:2" x14ac:dyDescent="0.15">
      <c r="A498" s="23" t="s">
        <v>626</v>
      </c>
      <c r="B498" s="23" t="s">
        <v>1396</v>
      </c>
    </row>
    <row r="499" spans="1:2" x14ac:dyDescent="0.15">
      <c r="A499" s="23" t="s">
        <v>627</v>
      </c>
      <c r="B499" s="23" t="s">
        <v>1397</v>
      </c>
    </row>
    <row r="500" spans="1:2" x14ac:dyDescent="0.15">
      <c r="A500" s="23" t="s">
        <v>628</v>
      </c>
      <c r="B500" s="23" t="s">
        <v>1398</v>
      </c>
    </row>
    <row r="501" spans="1:2" x14ac:dyDescent="0.15">
      <c r="A501" s="23" t="s">
        <v>629</v>
      </c>
      <c r="B501" s="23" t="s">
        <v>1399</v>
      </c>
    </row>
    <row r="502" spans="1:2" x14ac:dyDescent="0.15">
      <c r="A502" s="23" t="s">
        <v>630</v>
      </c>
      <c r="B502" s="23" t="s">
        <v>1400</v>
      </c>
    </row>
    <row r="503" spans="1:2" x14ac:dyDescent="0.15">
      <c r="A503" s="23" t="s">
        <v>631</v>
      </c>
      <c r="B503" s="23" t="s">
        <v>1401</v>
      </c>
    </row>
    <row r="504" spans="1:2" x14ac:dyDescent="0.15">
      <c r="A504" s="23" t="s">
        <v>632</v>
      </c>
      <c r="B504" s="23" t="s">
        <v>1402</v>
      </c>
    </row>
    <row r="505" spans="1:2" x14ac:dyDescent="0.15">
      <c r="A505" s="23" t="s">
        <v>633</v>
      </c>
      <c r="B505" s="23" t="s">
        <v>1403</v>
      </c>
    </row>
    <row r="506" spans="1:2" x14ac:dyDescent="0.15">
      <c r="A506" s="23" t="s">
        <v>634</v>
      </c>
      <c r="B506" s="23" t="s">
        <v>1404</v>
      </c>
    </row>
    <row r="507" spans="1:2" x14ac:dyDescent="0.15">
      <c r="A507" s="23" t="s">
        <v>635</v>
      </c>
      <c r="B507" s="23" t="s">
        <v>1405</v>
      </c>
    </row>
    <row r="508" spans="1:2" x14ac:dyDescent="0.15">
      <c r="A508" s="23" t="s">
        <v>636</v>
      </c>
      <c r="B508" s="23" t="s">
        <v>1406</v>
      </c>
    </row>
    <row r="509" spans="1:2" x14ac:dyDescent="0.15">
      <c r="A509" s="23" t="s">
        <v>637</v>
      </c>
      <c r="B509" s="23" t="s">
        <v>1407</v>
      </c>
    </row>
    <row r="510" spans="1:2" x14ac:dyDescent="0.15">
      <c r="A510" s="23" t="s">
        <v>638</v>
      </c>
      <c r="B510" s="23" t="s">
        <v>1408</v>
      </c>
    </row>
    <row r="511" spans="1:2" x14ac:dyDescent="0.15">
      <c r="A511" s="23" t="s">
        <v>639</v>
      </c>
      <c r="B511" s="23" t="s">
        <v>1409</v>
      </c>
    </row>
    <row r="512" spans="1:2" x14ac:dyDescent="0.15">
      <c r="A512" s="23" t="s">
        <v>640</v>
      </c>
      <c r="B512" s="23" t="s">
        <v>1410</v>
      </c>
    </row>
    <row r="513" spans="1:2" x14ac:dyDescent="0.15">
      <c r="A513" s="23" t="s">
        <v>641</v>
      </c>
      <c r="B513" s="23" t="s">
        <v>1411</v>
      </c>
    </row>
    <row r="514" spans="1:2" x14ac:dyDescent="0.15">
      <c r="A514" s="23" t="s">
        <v>642</v>
      </c>
      <c r="B514" s="23" t="s">
        <v>1412</v>
      </c>
    </row>
    <row r="515" spans="1:2" x14ac:dyDescent="0.15">
      <c r="A515" s="23" t="s">
        <v>643</v>
      </c>
      <c r="B515" s="23" t="s">
        <v>1413</v>
      </c>
    </row>
    <row r="516" spans="1:2" x14ac:dyDescent="0.15">
      <c r="A516" s="23" t="s">
        <v>644</v>
      </c>
      <c r="B516" s="23" t="s">
        <v>1414</v>
      </c>
    </row>
    <row r="517" spans="1:2" x14ac:dyDescent="0.15">
      <c r="A517" s="23" t="s">
        <v>645</v>
      </c>
      <c r="B517" s="23" t="s">
        <v>1415</v>
      </c>
    </row>
    <row r="518" spans="1:2" x14ac:dyDescent="0.15">
      <c r="A518" s="23" t="s">
        <v>646</v>
      </c>
      <c r="B518" s="23" t="s">
        <v>1416</v>
      </c>
    </row>
    <row r="519" spans="1:2" x14ac:dyDescent="0.15">
      <c r="A519" s="23" t="s">
        <v>647</v>
      </c>
      <c r="B519" s="23" t="s">
        <v>1417</v>
      </c>
    </row>
    <row r="520" spans="1:2" x14ac:dyDescent="0.15">
      <c r="A520" s="23" t="s">
        <v>648</v>
      </c>
      <c r="B520" s="23" t="s">
        <v>1418</v>
      </c>
    </row>
    <row r="521" spans="1:2" x14ac:dyDescent="0.15">
      <c r="A521" s="23" t="s">
        <v>649</v>
      </c>
      <c r="B521" s="23" t="s">
        <v>1419</v>
      </c>
    </row>
    <row r="522" spans="1:2" x14ac:dyDescent="0.15">
      <c r="A522" s="23" t="s">
        <v>1531</v>
      </c>
      <c r="B522" s="23" t="s">
        <v>1532</v>
      </c>
    </row>
    <row r="523" spans="1:2" x14ac:dyDescent="0.15">
      <c r="A523" s="23" t="s">
        <v>1533</v>
      </c>
      <c r="B523" s="23" t="s">
        <v>1534</v>
      </c>
    </row>
    <row r="524" spans="1:2" x14ac:dyDescent="0.15">
      <c r="A524" s="23" t="s">
        <v>1535</v>
      </c>
      <c r="B524" s="23" t="s">
        <v>1536</v>
      </c>
    </row>
    <row r="525" spans="1:2" x14ac:dyDescent="0.15">
      <c r="A525" s="23" t="s">
        <v>1537</v>
      </c>
      <c r="B525" s="23" t="s">
        <v>1538</v>
      </c>
    </row>
    <row r="526" spans="1:2" x14ac:dyDescent="0.15">
      <c r="A526" s="23" t="s">
        <v>1421</v>
      </c>
      <c r="B526" s="23" t="s">
        <v>1422</v>
      </c>
    </row>
    <row r="527" spans="1:2" x14ac:dyDescent="0.15">
      <c r="A527" s="23" t="s">
        <v>1423</v>
      </c>
      <c r="B527" s="23" t="s">
        <v>1424</v>
      </c>
    </row>
    <row r="528" spans="1:2" x14ac:dyDescent="0.15">
      <c r="A528" s="23" t="s">
        <v>1425</v>
      </c>
      <c r="B528" s="23" t="s">
        <v>1426</v>
      </c>
    </row>
    <row r="529" spans="1:2" x14ac:dyDescent="0.15">
      <c r="A529" s="23" t="s">
        <v>1427</v>
      </c>
      <c r="B529" s="23" t="s">
        <v>1428</v>
      </c>
    </row>
    <row r="530" spans="1:2" x14ac:dyDescent="0.15">
      <c r="A530" s="23" t="s">
        <v>1429</v>
      </c>
      <c r="B530" s="23" t="s">
        <v>1430</v>
      </c>
    </row>
    <row r="531" spans="1:2" x14ac:dyDescent="0.15">
      <c r="A531" s="23" t="s">
        <v>1431</v>
      </c>
      <c r="B531" s="23" t="s">
        <v>1432</v>
      </c>
    </row>
    <row r="532" spans="1:2" x14ac:dyDescent="0.15">
      <c r="A532" s="23" t="s">
        <v>1433</v>
      </c>
      <c r="B532" s="23" t="s">
        <v>1434</v>
      </c>
    </row>
    <row r="533" spans="1:2" x14ac:dyDescent="0.15">
      <c r="A533" s="23" t="s">
        <v>1435</v>
      </c>
      <c r="B533" s="23" t="s">
        <v>1436</v>
      </c>
    </row>
    <row r="534" spans="1:2" x14ac:dyDescent="0.15">
      <c r="A534" s="23" t="s">
        <v>1437</v>
      </c>
      <c r="B534" s="23" t="s">
        <v>1438</v>
      </c>
    </row>
    <row r="535" spans="1:2" x14ac:dyDescent="0.15">
      <c r="A535" s="23" t="s">
        <v>1439</v>
      </c>
      <c r="B535" s="23" t="s">
        <v>1440</v>
      </c>
    </row>
    <row r="536" spans="1:2" x14ac:dyDescent="0.15">
      <c r="A536" s="23" t="s">
        <v>1441</v>
      </c>
      <c r="B536" s="23" t="s">
        <v>1442</v>
      </c>
    </row>
    <row r="537" spans="1:2" x14ac:dyDescent="0.15">
      <c r="A537" s="23" t="s">
        <v>1443</v>
      </c>
      <c r="B537" s="23" t="s">
        <v>1444</v>
      </c>
    </row>
    <row r="538" spans="1:2" x14ac:dyDescent="0.15">
      <c r="A538" s="23" t="s">
        <v>1445</v>
      </c>
      <c r="B538" s="23" t="s">
        <v>1446</v>
      </c>
    </row>
    <row r="539" spans="1:2" x14ac:dyDescent="0.15">
      <c r="A539" s="23" t="s">
        <v>1447</v>
      </c>
      <c r="B539" s="23" t="s">
        <v>1448</v>
      </c>
    </row>
    <row r="540" spans="1:2" x14ac:dyDescent="0.15">
      <c r="A540" s="23" t="s">
        <v>1449</v>
      </c>
      <c r="B540" s="23" t="s">
        <v>1450</v>
      </c>
    </row>
    <row r="541" spans="1:2" x14ac:dyDescent="0.15">
      <c r="A541" s="23" t="s">
        <v>1451</v>
      </c>
      <c r="B541" s="23" t="s">
        <v>1452</v>
      </c>
    </row>
    <row r="542" spans="1:2" x14ac:dyDescent="0.15">
      <c r="A542" s="23" t="s">
        <v>1453</v>
      </c>
      <c r="B542" s="23" t="s">
        <v>1454</v>
      </c>
    </row>
    <row r="543" spans="1:2" x14ac:dyDescent="0.15">
      <c r="A543" s="23" t="s">
        <v>1455</v>
      </c>
      <c r="B543" s="23" t="s">
        <v>1456</v>
      </c>
    </row>
    <row r="544" spans="1:2" x14ac:dyDescent="0.15">
      <c r="A544" s="23" t="s">
        <v>1457</v>
      </c>
      <c r="B544" s="23" t="s">
        <v>1458</v>
      </c>
    </row>
    <row r="545" spans="1:2" x14ac:dyDescent="0.15">
      <c r="A545" s="23" t="s">
        <v>1459</v>
      </c>
      <c r="B545" s="23" t="s">
        <v>1460</v>
      </c>
    </row>
    <row r="546" spans="1:2" x14ac:dyDescent="0.15">
      <c r="A546" s="23" t="s">
        <v>1461</v>
      </c>
      <c r="B546" s="23" t="s">
        <v>1462</v>
      </c>
    </row>
    <row r="547" spans="1:2" x14ac:dyDescent="0.15">
      <c r="A547" s="23" t="s">
        <v>1463</v>
      </c>
      <c r="B547" s="23" t="s">
        <v>1464</v>
      </c>
    </row>
    <row r="548" spans="1:2" x14ac:dyDescent="0.15">
      <c r="A548" s="23" t="s">
        <v>1465</v>
      </c>
      <c r="B548" s="23" t="s">
        <v>1466</v>
      </c>
    </row>
    <row r="549" spans="1:2" x14ac:dyDescent="0.15">
      <c r="A549" s="23" t="s">
        <v>1467</v>
      </c>
      <c r="B549" s="23" t="s">
        <v>1468</v>
      </c>
    </row>
    <row r="550" spans="1:2" x14ac:dyDescent="0.15">
      <c r="A550" s="23" t="s">
        <v>1469</v>
      </c>
      <c r="B550" s="23" t="s">
        <v>1470</v>
      </c>
    </row>
    <row r="551" spans="1:2" x14ac:dyDescent="0.15">
      <c r="A551" s="23" t="s">
        <v>1471</v>
      </c>
      <c r="B551" s="23" t="s">
        <v>1472</v>
      </c>
    </row>
    <row r="552" spans="1:2" x14ac:dyDescent="0.15">
      <c r="A552" s="23" t="s">
        <v>1473</v>
      </c>
      <c r="B552" s="23" t="s">
        <v>1474</v>
      </c>
    </row>
    <row r="553" spans="1:2" x14ac:dyDescent="0.15">
      <c r="A553" s="23" t="s">
        <v>1539</v>
      </c>
      <c r="B553" s="23" t="s">
        <v>1659</v>
      </c>
    </row>
    <row r="554" spans="1:2" x14ac:dyDescent="0.15">
      <c r="A554" s="23" t="s">
        <v>550</v>
      </c>
      <c r="B554" s="23" t="s">
        <v>1660</v>
      </c>
    </row>
    <row r="555" spans="1:2" x14ac:dyDescent="0.15">
      <c r="A555" s="23" t="s">
        <v>555</v>
      </c>
      <c r="B555" s="23" t="s">
        <v>1359</v>
      </c>
    </row>
  </sheetData>
  <phoneticPr fontId="0" type="noConversion"/>
  <pageMargins left="0.75" right="0.75" top="1" bottom="1" header="0.5" footer="0.5"/>
  <headerFooter alignWithMargin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
  <sheetViews>
    <sheetView workbookViewId="0">
      <selection activeCell="C7" sqref="C7"/>
    </sheetView>
  </sheetViews>
  <sheetFormatPr baseColWidth="10" defaultColWidth="8.83203125" defaultRowHeight="13" x14ac:dyDescent="0.15"/>
  <sheetData/>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B2:B5"/>
  <sheetViews>
    <sheetView workbookViewId="0">
      <selection activeCell="B4" sqref="B4"/>
    </sheetView>
  </sheetViews>
  <sheetFormatPr baseColWidth="10" defaultColWidth="8.83203125" defaultRowHeight="13" x14ac:dyDescent="0.15"/>
  <sheetData>
    <row r="2" spans="2:2" x14ac:dyDescent="0.15">
      <c r="B2" s="3" t="s">
        <v>51</v>
      </c>
    </row>
    <row r="3" spans="2:2" x14ac:dyDescent="0.15">
      <c r="B3" s="3" t="s">
        <v>49</v>
      </c>
    </row>
    <row r="4" spans="2:2" x14ac:dyDescent="0.15">
      <c r="B4" s="3" t="s">
        <v>50</v>
      </c>
    </row>
    <row r="5" spans="2:2" x14ac:dyDescent="0.15">
      <c r="B5" s="3" t="s">
        <v>52</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TeamDocument" ma:contentTypeID="0x010100FC5AE13A47859B4F9C5F292F3225D6BF00FC4CB61CB867D146B9A866F6B4041E18" ma:contentTypeVersion="145" ma:contentTypeDescription="TeamIOM Base Document type" ma:contentTypeScope="" ma:versionID="7f64a9d6884c9cbb6844fff511cc00f3">
  <xsd:schema xmlns:xsd="http://www.w3.org/2001/XMLSchema" xmlns:xs="http://www.w3.org/2001/XMLSchema" xmlns:p="http://schemas.microsoft.com/office/2006/metadata/properties" xmlns:ns1="http://schemas.microsoft.com/sharepoint/v3" xmlns:ns2="0910167a-e256-460b-8576-ccb128b6b5d9" xmlns:ns3="c45c1e96-e8f8-4ae1-8aad-7c692ac0a66e" targetNamespace="http://schemas.microsoft.com/office/2006/metadata/properties" ma:root="true" ma:fieldsID="fa2db75f76b146a719cd95d5e3b2d2bb" ns1:_="" ns2:_="" ns3:_="">
    <xsd:import namespace="http://schemas.microsoft.com/sharepoint/v3"/>
    <xsd:import namespace="0910167a-e256-460b-8576-ccb128b6b5d9"/>
    <xsd:import namespace="c45c1e96-e8f8-4ae1-8aad-7c692ac0a66e"/>
    <xsd:element name="properties">
      <xsd:complexType>
        <xsd:sequence>
          <xsd:element name="documentManagement">
            <xsd:complexType>
              <xsd:all>
                <xsd:element ref="ns2:Doc_x0020_Type" minOccurs="0"/>
                <xsd:element ref="ns3:TeamDescription"/>
                <xsd:element ref="ns3:Notes1" minOccurs="0"/>
                <xsd:element ref="ns3:Usage"/>
                <xsd:element ref="ns3:Brand" minOccurs="0"/>
                <xsd:element ref="ns3:Industry" minOccurs="0"/>
                <xsd:element ref="ns3:Solution" minOccurs="0"/>
                <xsd:element ref="ns3:SubSolution" minOccurs="0"/>
                <xsd:element ref="ns3:Product_x0020_Version" minOccurs="0"/>
                <xsd:element ref="ns3:Consulting_x0020_Services" minOccurs="0"/>
                <xsd:element ref="ns3:Partners" minOccurs="0"/>
                <xsd:element ref="ns3:Regions" minOccurs="0"/>
                <xsd:element ref="ns3:Publication_x0020_Date"/>
                <xsd:element ref="ns3:Resource_x0020_Area" minOccurs="0"/>
                <xsd:element ref="ns3:LaunchProject" minOccurs="0"/>
                <xsd:element ref="ns1:PublishingContactName"/>
                <xsd:element ref="ns3:Security" minOccurs="0"/>
                <xsd:element ref="ns3:Archive" minOccurs="0"/>
                <xsd:element ref="ns2:Category" minOccurs="0"/>
                <xsd:element ref="ns2:Campaign" minOccurs="0"/>
                <xsd:element ref="ns2:Analyst_x0020_Firm" minOccurs="0"/>
                <xsd:element ref="ns2:Success_x0020_Story_x0020_Featured_x0020_Brand" minOccurs="0"/>
                <xsd:element ref="ns2:Source" minOccurs="0"/>
                <xsd:element ref="ns2:Family" minOccurs="0"/>
                <xsd:element ref="ns3:LanguageUsed" minOccurs="0"/>
                <xsd:element ref="ns2:Audit_x002f_Migration" minOccurs="0"/>
                <xsd:element ref="ns1:AverageRating" minOccurs="0"/>
                <xsd:element ref="ns2:Essentials" minOccurs="0"/>
                <xsd:element ref="ns3:ProductsTaxHTField0" minOccurs="0"/>
                <xsd:element ref="ns3:Primary_x0020_AudienceTaxHTField0" minOccurs="0"/>
                <xsd:element ref="ns3:SolutionsTaxHTField0" minOccurs="0"/>
                <xsd:element ref="ns3:Product_x0020_FamilyTaxHTField0" minOccurs="0"/>
                <xsd:element ref="ns3:_dlc_DocIdUrl" minOccurs="0"/>
                <xsd:element ref="ns3:Language_x0020_UsedTaxHTField0" minOccurs="0"/>
                <xsd:element ref="ns3:Partner_x0020_EcosystemTaxHTField0" minOccurs="0"/>
                <xsd:element ref="ns3:_dlc_DocId" minOccurs="0"/>
                <xsd:element ref="ns3:IndustriesTaxHTField0" minOccurs="0"/>
                <xsd:element ref="ns3:TaxCatchAllLabel" minOccurs="0"/>
                <xsd:element ref="ns3:BrandsTaxHTField0" minOccurs="0"/>
                <xsd:element ref="ns3:TaxCatchAll" minOccurs="0"/>
                <xsd:element ref="ns3:_dlc_DocIdPersistId" minOccurs="0"/>
                <xsd:element ref="ns3:SectionTaxHTField0" minOccurs="0"/>
                <xsd:element ref="ns3:Consulting_x0020_and_x0020_ServicesTaxHTField0" minOccurs="0"/>
                <xsd:element ref="ns3:Launch_x0020_ProjectTaxHTField0" minOccurs="0"/>
                <xsd:element ref="ns3:RegionTaxHTField0" minOccurs="0"/>
                <xsd:element ref="ns2:Group" minOccurs="0"/>
                <xsd:element ref="ns2:Class" minOccurs="0"/>
                <xsd:element ref="ns3:PrimaryAudience" minOccurs="0"/>
                <xsd:element ref="ns3:LiteratureID" minOccurs="0"/>
                <xsd:element ref="ns1:Rating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17" ma:displayName="Contact Name" ma:description="Who to contact regarding this document" ma:internalName="PublishingContactName" ma:readOnly="false">
      <xsd:simpleType>
        <xsd:restriction base="dms:Text">
          <xsd:maxLength value="255"/>
        </xsd:restriction>
      </xsd:simpleType>
    </xsd:element>
    <xsd:element name="AverageRating" ma:index="28" nillable="true" ma:displayName="Rating (0-5)" ma:decimals="2" ma:description="Average value of all the ratings that have been submitted" ma:hidden="true" ma:internalName="AverageRating" ma:readOnly="false">
      <xsd:simpleType>
        <xsd:restriction base="dms:Number"/>
      </xsd:simpleType>
    </xsd:element>
    <xsd:element name="RatingCount" ma:index="70" nillable="true" ma:displayName="Number of Ratings" ma:decimals="0" ma:description="Number of ratings submitted" ma:hidden="true" ma:internalName="RatingCount"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910167a-e256-460b-8576-ccb128b6b5d9" elementFormDefault="qualified">
    <xsd:import namespace="http://schemas.microsoft.com/office/2006/documentManagement/types"/>
    <xsd:import namespace="http://schemas.microsoft.com/office/infopath/2007/PartnerControls"/>
    <xsd:element name="Doc_x0020_Type" ma:index="1" nillable="true" ma:displayName="Doc Type" ma:description="Document Type" ma:format="Dropdown" ma:internalName="Doc_x0020_Type">
      <xsd:simpleType>
        <xsd:restriction base="dms:Choice">
          <xsd:enumeration value="Application Solution Sheet"/>
          <xsd:enumeration value="Advertisement"/>
          <xsd:enumeration value="Battle Card"/>
          <xsd:enumeration value="Bid Specification"/>
          <xsd:enumeration value="Brochure"/>
          <xsd:enumeration value="Business Opportunity Worksheet"/>
          <xsd:enumeration value="Call Plan"/>
          <xsd:enumeration value="Catalog"/>
          <xsd:enumeration value="Competitive Analysis"/>
          <xsd:enumeration value="Data Sheet"/>
          <xsd:enumeration value="Demonstration"/>
          <xsd:enumeration value="Deployment Guide"/>
          <xsd:enumeration value="FAQ"/>
          <xsd:enumeration value="General Video or Audio"/>
          <xsd:enumeration value="Glossary of Terms"/>
          <xsd:enumeration value="Graphics"/>
          <xsd:enumeration value="Industry Application Sheet"/>
          <xsd:enumeration value="Industry Overview"/>
          <xsd:enumeration value="Industry Reports"/>
          <xsd:enumeration value="Industry Solution Sheet"/>
          <xsd:enumeration value="Invensys Way"/>
          <xsd:enumeration value="Licensing Information"/>
          <xsd:enumeration value="Logos"/>
          <xsd:enumeration value="Market Intelligence"/>
          <xsd:enumeration value="Mechanical Installation Guide"/>
          <xsd:enumeration value="Newsletter"/>
          <xsd:enumeration value="Positioning Document"/>
          <xsd:enumeration value="Presentation"/>
          <xsd:enumeration value="Price List"/>
          <xsd:enumeration value="Pricing Tools"/>
          <xsd:enumeration value="Product Certifications"/>
          <xsd:enumeration value="Product Specification Sheet"/>
          <xsd:enumeration value="Product Training"/>
          <xsd:enumeration value="Program Guide"/>
          <xsd:enumeration value="Proposal Template"/>
          <xsd:enumeration value="Release Notes"/>
          <xsd:enumeration value="Reprints"/>
          <xsd:enumeration value="Roadmap"/>
          <xsd:enumeration value="Sales Brief"/>
          <xsd:enumeration value="Selection Guide"/>
          <xsd:enumeration value="Services Profile"/>
          <xsd:enumeration value="Signage, Posters and Banners"/>
          <xsd:enumeration value="Success Stories"/>
          <xsd:enumeration value="Supplement"/>
          <xsd:enumeration value="Template"/>
          <xsd:enumeration value="User Guide"/>
          <xsd:enumeration value="Value Estimator"/>
          <xsd:enumeration value="Webex Sessions"/>
          <xsd:enumeration value="White Paper"/>
        </xsd:restriction>
      </xsd:simpleType>
    </xsd:element>
    <xsd:element name="Category" ma:index="20" nillable="true" ma:displayName="Category" ma:description="Only used for Display grouping" ma:format="Dropdown" ma:internalName="Category">
      <xsd:simpleType>
        <xsd:restriction base="dms:Choice">
          <xsd:enumeration value="AA Software Graphics"/>
          <xsd:enumeration value="Ad Assets"/>
          <xsd:enumeration value="All Employees"/>
          <xsd:enumeration value="Anaheim SUG 12"/>
          <xsd:enumeration value="Analyst Articles, Views, &amp; Publications"/>
          <xsd:enumeration value="Archive"/>
          <xsd:enumeration value="Brand Central"/>
          <xsd:enumeration value="Business Cards"/>
          <xsd:enumeration value="Client Facing Employees"/>
          <xsd:enumeration value="Conference Materials"/>
          <xsd:enumeration value="Competitive Migration"/>
          <xsd:enumeration value="Corporate Logo"/>
          <xsd:enumeration value="Cyber (CISP)"/>
          <xsd:enumeration value="Cyber Security Webinars"/>
          <xsd:enumeration value="Day 1 Communications Tools"/>
          <xsd:enumeration value="Day 100 Communication Tools"/>
          <xsd:enumeration value="Day 100 Sales Tools"/>
          <xsd:enumeration value="DCS"/>
          <xsd:enumeration value="EXPO"/>
          <xsd:enumeration value="Foxboro Field Devices Channel Partners"/>
          <xsd:enumeration value="Foxboro Sales Policies"/>
          <xsd:enumeration value="GCC 2014 Partner Day"/>
          <xsd:enumeration value="GCS Connect EMEA 2012"/>
          <xsd:enumeration value="Graphics"/>
          <xsd:enumeration value="Hands On Experience Sessions"/>
          <xsd:enumeration value="Industry Solutions Sessions"/>
          <xsd:enumeration value="InFusion Essentials"/>
          <xsd:enumeration value="InFusion Journey: 1 - Site Collateral"/>
          <xsd:enumeration value="InFusion Journey: 2 - Advertisements"/>
          <xsd:enumeration value="InFusion Journey: 3 - Success Stories"/>
          <xsd:enumeration value="InFusion Related: Foxboro Control Software"/>
          <xsd:enumeration value="InFusion Related: Title of Collateral has InFusion"/>
          <xsd:enumeration value="Internal Emails"/>
          <xsd:enumeration value="IOM Sales Policies"/>
          <xsd:enumeration value="IPS Sales Archive"/>
          <xsd:enumeration value="Logos"/>
          <xsd:enumeration value="Logos and Icons"/>
          <xsd:enumeration value="M&amp;I Graphics"/>
          <xsd:enumeration value="Major Studies: Market Outlooks"/>
          <xsd:enumeration value="Major Studies: Market Sizing Data"/>
          <xsd:enumeration value="Marketing Assets"/>
          <xsd:enumeration value="Meeting Notes"/>
          <xsd:enumeration value="Miscellaneous Graphics"/>
          <xsd:enumeration value="Miscellaneous Information"/>
          <xsd:enumeration value="Miscellaneous Resources"/>
          <xsd:enumeration value="Modernization Assessment"/>
          <xsd:enumeration value="Modernization General"/>
          <xsd:enumeration value="Modernization Road shows"/>
          <xsd:enumeration value="Monthly Reports"/>
          <xsd:enumeration value="NA"/>
          <xsd:enumeration value="New on TEAM"/>
          <xsd:enumeration value="Newsletter Graphics"/>
          <xsd:enumeration value="Operational Excellence Themed Sessions"/>
          <xsd:enumeration value="OpsManage"/>
          <xsd:enumeration value="PAT database"/>
          <xsd:enumeration value="Partners"/>
          <xsd:enumeration value="Point Solutions-APAC"/>
          <xsd:enumeration value="Policies and Guidelines"/>
          <xsd:enumeration value="Power Point Templates"/>
          <xsd:enumeration value="Presentations"/>
          <xsd:enumeration value="Presentations AP"/>
          <xsd:enumeration value="Presentations EURA/MENA"/>
          <xsd:enumeration value="Presentations NA/LA"/>
          <xsd:enumeration value="Process Safety"/>
          <xsd:enumeration value="Product Brand Sessions"/>
          <xsd:enumeration value="Promotional Emails"/>
          <xsd:enumeration value="Registration"/>
          <xsd:enumeration value="Resources"/>
          <xsd:enumeration value="Safety"/>
          <xsd:enumeration value="Safety Services"/>
          <xsd:enumeration value="Schneider Electric Branding Guidelines"/>
          <xsd:enumeration value="SAMC2013"/>
          <xsd:enumeration value="SAMC2014"/>
          <xsd:enumeration value="SAMC2015"/>
          <xsd:enumeration value="Social Media"/>
          <xsd:enumeration value="Software Business Product Management and Support Contacts"/>
          <xsd:enumeration value="SoftwareUG13"/>
          <xsd:enumeration value="Software Global 2014"/>
          <xsd:enumeration value="Special Fonts"/>
          <xsd:enumeration value="Sponsorship Resources"/>
          <xsd:enumeration value="Stationery Templates"/>
          <xsd:enumeration value="Strategic Intelligence Research Executive Summaries"/>
          <xsd:enumeration value="SWE Sales Kick-off 2013"/>
          <xsd:enumeration value="TechValidate Content Library"/>
          <xsd:enumeration value="Technical Webinar Recordings"/>
          <xsd:enumeration value="Training"/>
          <xsd:enumeration value="Triconex Technical Conference Event Materials"/>
          <xsd:enumeration value="TurboMachinery Controls"/>
          <xsd:enumeration value="Web Graphics"/>
          <xsd:enumeration value="Wonderware Sales Policies"/>
          <xsd:enumeration value="2011 ARC Forum"/>
          <xsd:enumeration value="2012 ARC Forum"/>
          <xsd:enumeration value="2013 ARC Forum"/>
          <xsd:enumeration value="2014 ARC Forum"/>
          <xsd:enumeration value="TEST-PLEASE DO NOT SELECT"/>
          <xsd:enumeration value="Step 1 - Awareness"/>
          <xsd:enumeration value="Step 2 - Requirements"/>
          <xsd:enumeration value="Step 3 - Research"/>
          <xsd:enumeration value="Step 4 - Access Choices"/>
          <xsd:enumeration value="Step 5 - Choose Finalist"/>
          <xsd:enumeration value="Step 6 - Negotiate"/>
        </xsd:restriction>
      </xsd:simpleType>
    </xsd:element>
    <xsd:element name="Campaign" ma:index="21" nillable="true" ma:displayName="Campaign" ma:description="Please select the relevant campaign (if applicable)" ma:format="Dropdown" ma:internalName="Campaign">
      <xsd:simpleType>
        <xsd:restriction base="dms:Choice">
          <xsd:enumeration value="2010-12-Archive"/>
          <xsd:enumeration value="2011-05-InFusion-Flight1"/>
          <xsd:enumeration value="2011-05-UOG"/>
          <xsd:enumeration value="2011-04-IntelaTrac"/>
          <xsd:enumeration value="2011-02-Power"/>
          <xsd:enumeration value="2011-01-Migration"/>
          <xsd:enumeration value="2012-02-HMI-Leadership-Flight1"/>
          <xsd:enumeration value="2012-02-HMI-Leadership-Flight2"/>
          <xsd:enumeration value="2012-03-Modernization"/>
          <xsd:enumeration value="2012-04-Infrastructure"/>
          <xsd:enumeration value="2012-05-Echem"/>
          <xsd:enumeration value="2012-07-RefineryOptiization"/>
          <xsd:enumeration value="2012-09-Modernization 2"/>
          <xsd:enumeration value="2012-01-Foxboro PAC"/>
          <xsd:enumeration value="2012-09-RWO-Workforce"/>
          <xsd:enumeration value="2012-09-RWO-Maze"/>
          <xsd:enumeration value="2012-09-MES-Sweet"/>
          <xsd:enumeration value="2012-09-MES-Cola"/>
          <xsd:enumeration value="2013-09-RWO-Profitability"/>
          <xsd:enumeration value="2013-02-HMI-Leadership-Flight3"/>
          <xsd:enumeration value="2013-10-HMI-Leadership-Flight1"/>
          <xsd:enumeration value="2013-10-HMI-Leadership-Flight2"/>
          <xsd:enumeration value="2013-10-HMI-Leadership-Flight3"/>
          <xsd:enumeration value="2013-10-HMI-Leadership-Flight4"/>
          <xsd:enumeration value="2013-10-MES Cola-Flight2"/>
          <xsd:enumeration value="2013-11-Workforce-Enablement-Flight-1-IntelaTrac"/>
          <xsd:enumeration value="2014-04-Get Historian"/>
          <xsd:enumeration value="2014-04-Get Historian-Rocker"/>
          <xsd:enumeration value="2014-06-InTouch Machine Edition"/>
          <xsd:enumeration value="2014-06-Workforce-Enablement-Flight-2-Avantis-Funnel"/>
          <xsd:enumeration value="2014-04-SimSci APC"/>
          <xsd:enumeration value="2014-04-Workforce Enablement"/>
          <xsd:enumeration value="2014-06-Workforce-Enablement-Avantis"/>
          <xsd:enumeration value="2014-09-MES-Highspeed"/>
          <xsd:enumeration value="2014-10-Wonderware-Wastewater"/>
          <xsd:enumeration value="2014-11-Historian-Gold"/>
          <xsd:enumeration value="2014-12-Historian-Water-and-Wastewater"/>
          <xsd:enumeration value="2014-12-MES-Speedcans"/>
          <xsd:enumeration value="2014-12-MES-Speedbottles"/>
          <xsd:enumeration value="2014-12-SimSci-Big-Picture"/>
          <xsd:enumeration value="2014-12-SimSci-Faster"/>
          <xsd:enumeration value="2014-12-SimSci-Key"/>
          <xsd:enumeration value="2014-12-Workforce-Enablement-IntelaTrac-Nuclear"/>
          <xsd:enumeration value="2014-12-Workforce-Enablement–Avantis-Untangle"/>
          <xsd:enumeration value="2015-03-Next-gen-HMI"/>
          <xsd:enumeration value="2015-04-MES-for-Brewing"/>
          <xsd:enumeration value="2015-04-Wonderware Solutions for OEMs and VARs"/>
          <xsd:enumeration value="2015-05-HMI/SCADA Differentiation - Situational Awareness"/>
          <xsd:enumeration value="2015-05-InStep-is-now-SE"/>
          <xsd:enumeration value="2015-06-ITME-Remarketing"/>
          <xsd:enumeration value="2015-06-ITPP-Remarketing"/>
          <xsd:enumeration value="2015-06-Schneider Electric-Intel-Microsoft–Mobileworker"/>
          <xsd:enumeration value="2015-06-Smart-power"/>
          <xsd:enumeration value="2015-06-WW-MES-OEE"/>
          <xsd:enumeration value="2015-07-Historian-plus-1"/>
          <xsd:enumeration value="2015-07-HMI-SCADA-Differentiation-SCADA-Assets"/>
          <xsd:enumeration value="2015-07-HMI-SCADA-Differentiation-True-Scalability"/>
          <xsd:enumeration value="2015-07-HMI-SCADA-Differentiation-Wonderware-Alarm-Adviser"/>
          <xsd:enumeration value="Brand rejuvenation-Empower your future"/>
          <xsd:enumeration value="Brand rejuvenation-Enable your future"/>
          <xsd:enumeration value="Brand rejuvenation-Simplify your future"/>
          <xsd:enumeration value="Brand rejuvenation-Wild Card"/>
          <xsd:enumeration value="Not Applicable"/>
          <xsd:enumeration value="TEST-PLEASE DO NOT SELECT"/>
          <xsd:enumeration value="Triconex Brand Rejuvenation-Think Triconex"/>
          <xsd:enumeration value="Workforce-Enablement-Avantis-Mobilize"/>
        </xsd:restriction>
      </xsd:simpleType>
    </xsd:element>
    <xsd:element name="Analyst_x0020_Firm" ma:index="22" nillable="true" ma:displayName="Analyst Firm" ma:format="Dropdown" ma:internalName="Analyst_x0020_Firm">
      <xsd:simpleType>
        <xsd:restriction base="dms:Choice">
          <xsd:enumeration value="ARC Advisory Group"/>
          <xsd:enumeration value="Frost &amp; Sullivan"/>
          <xsd:enumeration value="Gartner, Inc."/>
          <xsd:enumeration value="Aberdeen Group"/>
          <xsd:enumeration value="NA"/>
        </xsd:restriction>
      </xsd:simpleType>
    </xsd:element>
    <xsd:element name="Success_x0020_Story_x0020_Featured_x0020_Brand" ma:index="23" nillable="true" ma:displayName="Success Story Featured Brand" ma:description="Used For grouping on success stories page." ma:format="Dropdown" ma:internalName="Success_x0020_Story_x0020_Featured_x0020_Brand">
      <xsd:simpleType>
        <xsd:restriction base="dms:Choice">
          <xsd:enumeration value="Invensys Operations Management"/>
          <xsd:enumeration value="Avantis"/>
          <xsd:enumeration value="Eurotherm"/>
          <xsd:enumeration value="Foxboro"/>
          <xsd:enumeration value="IMServ"/>
          <xsd:enumeration value="InFusion"/>
          <xsd:enumeration value="SimSci-Esscor"/>
          <xsd:enumeration value="Skelta"/>
          <xsd:enumeration value="Triconex"/>
          <xsd:enumeration value="Wonderware"/>
          <xsd:enumeration value="Not Applicable"/>
        </xsd:restriction>
      </xsd:simpleType>
    </xsd:element>
    <xsd:element name="Source" ma:index="24" nillable="true" ma:displayName="Source" ma:description="Where this data came from" ma:internalName="Source">
      <xsd:simpleType>
        <xsd:restriction base="dms:Text">
          <xsd:maxLength value="255"/>
        </xsd:restriction>
      </xsd:simpleType>
    </xsd:element>
    <xsd:element name="Family" ma:index="25" nillable="true" ma:displayName="Family" ma:format="Dropdown" ma:internalName="Family">
      <xsd:simpleType>
        <xsd:restriction base="dms:Choice">
          <xsd:enumeration value="Avantis Condition Manager"/>
          <xsd:enumeration value="Avantis Enterprise Asset Management"/>
          <xsd:enumeration value="Avantis Extension Modules"/>
          <xsd:enumeration value="EBlast PAC Ad Images"/>
          <xsd:enumeration value="Eurotherm Conditioners"/>
          <xsd:enumeration value="Eurotherm Controllers – Temperature and Process"/>
          <xsd:enumeration value="Eurotherm Customizable OEM Controllers"/>
          <xsd:enumeration value="Eurotherm Drives"/>
          <xsd:enumeration value="Eurotherm Graphic and Chart Data Recorders"/>
          <xsd:enumeration value="Eurotherm Indicators and Alarm Units"/>
          <xsd:enumeration value="Eurotherm Power Controllers"/>
          <xsd:enumeration value="Eurotherm Programmable Automation Control (PAC)"/>
          <xsd:enumeration value="Eurotherm Sensors"/>
          <xsd:enumeration value="Eurotherm Valves and Actuators"/>
          <xsd:enumeration value="Foxboro PAC System Sizing and Engineering Calculation Tool"/>
          <xsd:enumeration value="Foxboro PAC Prices"/>
          <xsd:enumeration value="Foxboro Distributed Control - I/A Series"/>
          <xsd:enumeration value="Foxboro Controllers &amp; I/O"/>
          <xsd:enumeration value="Foxboro Control Software Simulation"/>
          <xsd:enumeration value="Foxboro Engineering Tools"/>
          <xsd:enumeration value="Foxboro Fieldbus Technologies"/>
          <xsd:enumeration value="Foxboro Legacy System Migration"/>
          <xsd:enumeration value="Foxboro Mesh Network"/>
          <xsd:enumeration value="Foxboro Operator Visualization"/>
          <xsd:enumeration value="Foxboro Process Automation Controller"/>
          <xsd:enumeration value="Foxboro Workstation Platforms"/>
          <xsd:enumeration value="Foxboro Measurement and Instruments"/>
          <xsd:enumeration value="Foxboro Measurement and Instruments Analytical"/>
          <xsd:enumeration value="Foxboro Measurement and Instruments Field Device Management"/>
          <xsd:enumeration value="Foxboro Measurement and Instruments Flow"/>
          <xsd:enumeration value="Foxboro Measurement and Instruments Level"/>
          <xsd:enumeration value="Foxboro Measurement and Instruments Pneumatic Instruments"/>
          <xsd:enumeration value="Foxboro Measurement and Instruments Pressure"/>
          <xsd:enumeration value="Foxboro Measurement and Instruments Recorders, Controllers and Flow Computers"/>
          <xsd:enumeration value="Foxboro Measurement and Instruments Temperature"/>
          <xsd:enumeration value="Foxboro Measurement and Instruments Valve Positioners"/>
          <xsd:enumeration value="Foxboro SCADA Hardware Power RTU-SCD5200"/>
          <xsd:enumeration value="Foxboro SCADA Hardware Production RTU-SCD2200"/>
          <xsd:enumeration value="Foxboro SCADA Hardware Well Head RTU-SCD2100"/>
          <xsd:enumeration value="IMServ Carbon &amp; Energy Reports"/>
          <xsd:enumeration value="IMServ Energy DataVision™"/>
          <xsd:enumeration value="InFusion"/>
          <xsd:enumeration value="InFusion Production and Performance"/>
          <xsd:enumeration value="InFusion Platform Applications"/>
          <xsd:enumeration value="InFusion Control"/>
          <xsd:enumeration value="InFusion Engineering"/>
          <xsd:enumeration value="InFusion Historian"/>
          <xsd:enumeration value="InFusion HMI"/>
          <xsd:enumeration value="InFusion PAC"/>
          <xsd:enumeration value="InFusion Safety"/>
          <xsd:enumeration value="InFusion SCADA"/>
          <xsd:enumeration value="PAC Ad 1 Global Web source files"/>
          <xsd:enumeration value="PAC Ad 2 Global Web Source Files"/>
          <xsd:enumeration value="PAC Ad 3 Global Web Source Files"/>
          <xsd:enumeration value="SimSci-Esscor"/>
          <xsd:enumeration value="SimSci-Esscor Connoisseur"/>
          <xsd:enumeration value="SimSci-Esscor DYNSIM"/>
          <xsd:enumeration value="SimSci-Esscor FSIM PLUS"/>
          <xsd:enumeration value="SimSci-Esscor TRISIM PLUS"/>
          <xsd:enumeration value="SimSci-Esscor EYESIM"/>
          <xsd:enumeration value="SimSci-Esscor VISUAL FLOW"/>
          <xsd:enumeration value="SimSci-Esscor NETOPT"/>
          <xsd:enumeration value="SimSci-Esscor PIPEPHASE"/>
          <xsd:enumeration value="SimSci-Esscor Pro/II"/>
          <xsd:enumeration value="SimSci-Esscor HEXTRAN"/>
          <xsd:enumeration value="SimSci-Esscor INPLANT"/>
          <xsd:enumeration value="SimSci-Esscor DATACON"/>
          <xsd:enumeration value="SimSci-Esscor TACITE"/>
          <xsd:enumeration value="SimSci-Esscor ROMeo Material Balance Module"/>
          <xsd:enumeration value="SimSci-Esscor ROMeo Process Optimization"/>
          <xsd:enumeration value="SimSci-Esscor ROMeo Utilities Optimization"/>
          <xsd:enumeration value="SimSci-Esscor ROMeo Refinery Modeling"/>
          <xsd:enumeration value="SimSci-Esscor ROMeo Performance Monitoring"/>
          <xsd:enumeration value="SimSci-Esscor SIM4ME"/>
          <xsd:enumeration value="Skelta"/>
          <xsd:enumeration value="Skelta BPM.NET"/>
          <xsd:enumeration value="Skelta SharePoint Accelerator"/>
          <xsd:enumeration value="Triconex"/>
          <xsd:enumeration value="Triconex General Purpose System"/>
          <xsd:enumeration value="Triconex Safety Software Suite"/>
          <xsd:enumeration value="Triconex Tofino Firewall"/>
          <xsd:enumeration value="Triconex Tricon™"/>
          <xsd:enumeration value="Triconex Trident™"/>
          <xsd:enumeration value="Triconex Safety Lifecycle Services"/>
          <xsd:enumeration value="Triconex Safety Video Display Unit"/>
          <xsd:enumeration value="Triconex Turbomachinery Control and Safety Solutions"/>
          <xsd:enumeration value="Wonderware Historian Client"/>
          <xsd:enumeration value="Wonderware Corporate Energy Management"/>
          <xsd:enumeration value="Wonderware Development Studio"/>
          <xsd:enumeration value="Wonderware Device Integration Servers"/>
          <xsd:enumeration value="Wonderware DNC Hardware"/>
          <xsd:enumeration value="Wonderware DNC Professional"/>
          <xsd:enumeration value="Wonderware DT Analyst™ Upgrades"/>
          <xsd:enumeration value="Wonderware Enterprise Integrator"/>
          <xsd:enumeration value="Wonderware Equipment Operations Module"/>
          <xsd:enumeration value="Wonderware Historian"/>
          <xsd:enumeration value="Wonderware HMI Reports"/>
          <xsd:enumeration value="Wonderware InBatch™ software"/>
          <xsd:enumeration value="Wonderware InBatch software"/>
          <xsd:enumeration value="Wonderware InControl™ software"/>
          <xsd:enumeration value="Wonderware Industrial Computers"/>
          <xsd:enumeration value="Wonderware Industry Application for Facilities Management"/>
          <xsd:enumeration value="Wonderware Industry Application for Packaging"/>
          <xsd:enumeration value="Wonderware Industry Pack for Water &amp; Wastewater"/>
          <xsd:enumeration value="Wonderware Information Server"/>
          <xsd:enumeration value="Wonderware IntelaTrac™"/>
          <xsd:enumeration value="Wonderware Intelligence Software"/>
          <xsd:enumeration value="Wonderware InTouch Software"/>
          <xsd:enumeration value="Wonderware InTouch Compact Edition"/>
          <xsd:enumeration value="Wonderware Manufacturing Execution Module"/>
          <xsd:enumeration value="Wonderware Operations Software (Factelligence)"/>
          <xsd:enumeration value="Wonderware Performance Software (Factelligence)"/>
          <xsd:enumeration value="Operations"/>
          <xsd:enumeration value="Performance"/>
          <xsd:enumeration value="Quality"/>
          <xsd:enumeration value="Wonderware Remote Response Objects"/>
          <xsd:enumeration value="Wonderware QI Analyst™ software"/>
          <xsd:enumeration value="Wonderware SCADAlarm software"/>
          <xsd:enumeration value="Wonderware Supply Chain Connector"/>
          <xsd:enumeration value="Wonderware System Platform"/>
          <xsd:enumeration value="Wonderware Toolkits"/>
          <xsd:enumeration value="AutoSave for System Platform"/>
          <xsd:enumeration value="NA"/>
          <xsd:enumeration value="Invensys Operations Management"/>
          <xsd:enumeration value="Foxboro Measurement and Instruments"/>
          <xsd:enumeration value="Wonderware"/>
          <xsd:enumeration value="ArchestrA Workflow"/>
          <xsd:enumeration value="Customer FIRST"/>
          <xsd:enumeration value="MES Software"/>
        </xsd:restriction>
      </xsd:simpleType>
    </xsd:element>
    <xsd:element name="Audit_x002f_Migration" ma:index="27" nillable="true" ma:displayName="Audit/Migration" ma:description="Please do not select this field unless you are part of the TEAM admin group or a member of the TEAM migration project (leave blank if unsure)." ma:format="Dropdown" ma:internalName="Audit_x002f_Migration">
      <xsd:simpleType>
        <xsd:restriction base="dms:Choice">
          <xsd:enumeration value="Keep/Migrate: Full Rebrand"/>
          <xsd:enumeration value="Keep/Migrate: Add SE Speedup Label"/>
          <xsd:enumeration value="Keep/Migrate: Don't Rebrand (Legacy)"/>
          <xsd:enumeration value="Delete"/>
          <xsd:enumeration value="Move to Archive"/>
          <xsd:enumeration value="Belongs to both Software and PA"/>
        </xsd:restriction>
      </xsd:simpleType>
    </xsd:element>
    <xsd:element name="Essentials" ma:index="30" nillable="true" ma:displayName="Essentials" ma:format="Dropdown" ma:hidden="true" ma:internalName="Essentials" ma:readOnly="false">
      <xsd:simpleType>
        <xsd:restriction base="dms:Choice">
          <xsd:enumeration value="Foxboro I/A Essentials"/>
          <xsd:enumeration value="PAC Essentials"/>
          <xsd:enumeration value="SCADA Essentials"/>
          <xsd:enumeration value="Safety Essentials"/>
          <xsd:enumeration value="M&amp;I Essentials"/>
          <xsd:enumeration value="Avantis Essentials"/>
          <xsd:enumeration value="Eurotherm Essentials"/>
          <xsd:enumeration value="Foxboro Essentials"/>
          <xsd:enumeration value="IMServ Essentials"/>
          <xsd:enumeration value="SimSci-Esscor Essentials"/>
          <xsd:enumeration value="Skelta Essentials"/>
          <xsd:enumeration value="Triconex Essentials"/>
          <xsd:enumeration value="Wonderware Essentials"/>
          <xsd:enumeration value="Bootcamp Essentials"/>
          <xsd:enumeration value="NA"/>
        </xsd:restriction>
      </xsd:simpleType>
    </xsd:element>
    <xsd:element name="Group" ma:index="65" nillable="true" ma:displayName="Group" ma:description="If Industry Selected and Class=Solution then select Group for Industry Solutions." ma:format="Dropdown" ma:hidden="true" ma:internalName="Group" ma:readOnly="false">
      <xsd:simpleType>
        <xsd:restriction base="dms:Choice">
          <xsd:enumeration value="Advanced Process Control"/>
          <xsd:enumeration value="ACA.HF Alkylation"/>
          <xsd:enumeration value="Asset Performance Management"/>
          <xsd:enumeration value="Batch Management"/>
          <xsd:enumeration value="BMS"/>
          <xsd:enumeration value="Business Value Energy Management"/>
          <xsd:enumeration value="Carbon &amp; Energy Management"/>
          <xsd:enumeration value="Clean Coal (IGCC- integrated gasification combined cycle)"/>
          <xsd:enumeration value="Commercial/Retail"/>
          <xsd:enumeration value="Corporate Energy Management"/>
          <xsd:enumeration value="Cyber Security"/>
          <xsd:enumeration value="EMS"/>
          <xsd:enumeration value="Energy Alliance Partnering"/>
          <xsd:enumeration value="Energy Certification"/>
          <xsd:enumeration value="Energy Supplier Center of Excellence"/>
          <xsd:enumeration value="Enterprise Control"/>
          <xsd:enumeration value="Food Safety/Government Compliance"/>
          <xsd:enumeration value="Industrial Manufacturing"/>
          <xsd:enumeration value="Industry Application for Packaging"/>
          <xsd:enumeration value="Industry Pack for W&amp;WW"/>
          <xsd:enumeration value="InFusion SCADA"/>
          <xsd:enumeration value="Legacy System Migration"/>
          <xsd:enumeration value="Life Sciences Regulatory Compliance"/>
          <xsd:enumeration value="Manufacturing Execution Systems"/>
          <xsd:enumeration value="Mobile Workforce"/>
          <xsd:enumeration value="Net Oil &amp; Wet Gas"/>
          <xsd:enumeration value="Operator Effectiveness"/>
          <xsd:enumeration value="Power Fleet Generation Management Solution"/>
          <xsd:enumeration value="Process Analytical Technology"/>
          <xsd:enumeration value="Process &amp; Functional Safety"/>
          <xsd:enumeration value="Product Quality Management/SPC"/>
          <xsd:enumeration value="Production Energy Management"/>
          <xsd:enumeration value="Production Optimization"/>
          <xsd:enumeration value="Real-Time Business Intelligence"/>
          <xsd:enumeration value="Real-time Operations Management"/>
          <xsd:enumeration value="Real-time Performance Optimization"/>
          <xsd:enumeration value="Real-Time Profit Optimization"/>
          <xsd:enumeration value="System Lifecycle Management"/>
          <xsd:enumeration value="Turbomachinery Control Solutions"/>
          <xsd:enumeration value="Upgrade Migration of existing control system"/>
          <xsd:enumeration value="Utilities Optimization"/>
          <xsd:enumeration value="Validation Services"/>
          <xsd:enumeration value="Well Field Management"/>
          <xsd:enumeration value="NONE"/>
          <xsd:enumeration value="Other Industry Solution"/>
        </xsd:restriction>
      </xsd:simpleType>
    </xsd:element>
    <xsd:element name="Class" ma:index="66" nillable="true" ma:displayName="Class" ma:description="If an Industry Selected. Choose Class=Industry to make Doc appear in Industry Page or Class=Solution if Industry Solution Doc." ma:format="Dropdown" ma:hidden="true" ma:internalName="Class" ma:readOnly="false">
      <xsd:simpleType>
        <xsd:restriction base="dms:Choice">
          <xsd:enumeration value="Industry"/>
          <xsd:enumeration value="Solution"/>
        </xsd:restriction>
      </xsd:simpleType>
    </xsd:element>
  </xsd:schema>
  <xsd:schema xmlns:xsd="http://www.w3.org/2001/XMLSchema" xmlns:xs="http://www.w3.org/2001/XMLSchema" xmlns:dms="http://schemas.microsoft.com/office/2006/documentManagement/types" xmlns:pc="http://schemas.microsoft.com/office/infopath/2007/PartnerControls" targetNamespace="c45c1e96-e8f8-4ae1-8aad-7c692ac0a66e" elementFormDefault="qualified">
    <xsd:import namespace="http://schemas.microsoft.com/office/2006/documentManagement/types"/>
    <xsd:import namespace="http://schemas.microsoft.com/office/infopath/2007/PartnerControls"/>
    <xsd:element name="TeamDescription" ma:index="2" ma:displayName="TeamDescription" ma:description="very brief description of file or item contents" ma:internalName="TeamDescription" ma:readOnly="false">
      <xsd:simpleType>
        <xsd:restriction base="dms:Text">
          <xsd:maxLength value="255"/>
        </xsd:restriction>
      </xsd:simpleType>
    </xsd:element>
    <xsd:element name="Notes1" ma:index="3" nillable="true" ma:displayName="Notes" ma:internalName="Notes1">
      <xsd:simpleType>
        <xsd:restriction base="dms:Note"/>
      </xsd:simpleType>
    </xsd:element>
    <xsd:element name="Usage" ma:index="4" ma:displayName="Use" ma:default="Internal" ma:description="Is this collateral for external distribution or internal use only" ma:format="Dropdown" ma:internalName="Usage" ma:readOnly="false">
      <xsd:simpleType>
        <xsd:restriction base="dms:Choice">
          <xsd:enumeration value="Internal"/>
          <xsd:enumeration value="External"/>
        </xsd:restriction>
      </xsd:simpleType>
    </xsd:element>
    <xsd:element name="Brand" ma:index="5" nillable="true" ma:displayName="Brand" ma:internalName="Brand">
      <xsd:complexType>
        <xsd:complexContent>
          <xsd:extension base="dms:MultiChoice">
            <xsd:sequence>
              <xsd:element name="Value" maxOccurs="unbounded" minOccurs="0" nillable="true">
                <xsd:simpleType>
                  <xsd:restriction base="dms:Choice">
                    <xsd:enumeration value="Avantis"/>
                    <xsd:enumeration value="Eurotherm"/>
                    <xsd:enumeration value="Foxboro"/>
                    <xsd:enumeration value="Schneider Electric"/>
                    <xsd:enumeration value="SimSci"/>
                    <xsd:enumeration value="StruxureWare"/>
                    <xsd:enumeration value="Triconex"/>
                    <xsd:enumeration value="Wonderware"/>
                  </xsd:restriction>
                </xsd:simpleType>
              </xsd:element>
            </xsd:sequence>
          </xsd:extension>
        </xsd:complexContent>
      </xsd:complexType>
    </xsd:element>
    <xsd:element name="Industry" ma:index="6" nillable="true" ma:displayName="Industry" ma:description="If not Industry specific leave blank." ma:internalName="Industry">
      <xsd:complexType>
        <xsd:complexContent>
          <xsd:extension base="dms:MultiChoice">
            <xsd:sequence>
              <xsd:element name="Value" maxOccurs="unbounded" minOccurs="0" nillable="true">
                <xsd:simpleType>
                  <xsd:restriction base="dms:Choice">
                    <xsd:enumeration value="Chemicals"/>
                    <xsd:enumeration value="Facilities Management"/>
                    <xsd:enumeration value="Food and Beverage"/>
                    <xsd:enumeration value="Hydrocarbon Processing"/>
                    <xsd:enumeration value="Life Sciences"/>
                    <xsd:enumeration value="Metals, Minerals and Mining"/>
                    <xsd:enumeration value="Nuclear"/>
                    <xsd:enumeration value="Oil and Gas Pipeline"/>
                    <xsd:enumeration value="Power"/>
                    <xsd:enumeration value="Pulp and Paper"/>
                    <xsd:enumeration value="Transportation"/>
                    <xsd:enumeration value="Upstream Oil and Gas"/>
                    <xsd:enumeration value="Water and Wastewater"/>
                  </xsd:restriction>
                </xsd:simpleType>
              </xsd:element>
            </xsd:sequence>
          </xsd:extension>
        </xsd:complexContent>
      </xsd:complexType>
    </xsd:element>
    <xsd:element name="Solution" ma:index="7" nillable="true" ma:displayName="Solution" ma:description="Leave blank if document is not for a specific Solution." ma:format="Dropdown" ma:internalName="Solution">
      <xsd:simpleType>
        <xsd:restriction base="dms:Choice">
          <xsd:enumeration value="Asset Excellence"/>
          <xsd:enumeration value="Control Excellence"/>
          <xsd:enumeration value="Environment and Safety Excellence"/>
          <xsd:enumeration value="Operational Excellence"/>
          <xsd:enumeration value="People Excellence"/>
          <xsd:enumeration value="Not Applicable"/>
        </xsd:restriction>
      </xsd:simpleType>
    </xsd:element>
    <xsd:element name="SubSolution" ma:index="8" nillable="true" ma:displayName="SubSolution" ma:internalName="SubSolution">
      <xsd:complexType>
        <xsd:complexContent>
          <xsd:extension base="dms:MultiChoice">
            <xsd:sequence>
              <xsd:element name="Value" maxOccurs="unbounded" minOccurs="0" nillable="true">
                <xsd:simpleType>
                  <xsd:restriction base="dms:Choice">
                    <xsd:enumeration value="Asset Effectiveness"/>
                    <xsd:enumeration value="Asset Performance Management"/>
                    <xsd:enumeration value="Batch Management"/>
                    <xsd:enumeration value="Carbon and Energy Management"/>
                    <xsd:enumeration value="Commercial/Retail Facilities Performance"/>
                    <xsd:enumeration value="Control System Migration"/>
                    <xsd:enumeration value="Cyber Security - Critical Infrastructure and Security Practice"/>
                    <xsd:enumeration value="Dairy Measurement Solution"/>
                    <xsd:enumeration value="Data Historian"/>
                    <xsd:enumeration value="Energy Alliance Partnering"/>
                    <xsd:enumeration value="Energy Certification"/>
                    <xsd:enumeration value="Enterprise Control"/>
                    <xsd:enumeration value="Enterprise Integration"/>
                    <xsd:enumeration value="Enterprise Manufacturing Intelligence (EMI)"/>
                    <xsd:enumeration value="Environmental Monitoring System"/>
                    <xsd:enumeration value="HF Alkylation Advanced Measurement Solution"/>
                    <xsd:enumeration value="HMI/SCADA"/>
                    <xsd:enumeration value="Industrial Manufacturing Facilities Performance"/>
                    <xsd:enumeration value="Invensys Cloud for Manufacturing"/>
                    <xsd:enumeration value="Invensys Yield Accounting Solution"/>
                    <xsd:enumeration value="Life Sciences Regulatory Compliance"/>
                    <xsd:enumeration value="Manufacturing Execution Systems (MES)"/>
                    <xsd:enumeration value="Mobile Solutions"/>
                    <xsd:enumeration value="Net Oil and Gas Solution"/>
                    <xsd:enumeration value="Off-sites Inventory Management and Product Blending"/>
                    <xsd:enumeration value="Operator Effectiveness"/>
                    <xsd:enumeration value="Operator Training Simulators"/>
                    <xsd:enumeration value="Process and Functional Safety"/>
                    <xsd:enumeration value="Product Quality Management/SPC"/>
                    <xsd:enumeration value="Production Energy Management"/>
                    <xsd:enumeration value="Production Optimization"/>
                    <xsd:enumeration value="Real-Time Business Intelligence"/>
                    <xsd:enumeration value="Real-Time Performance Management"/>
                    <xsd:enumeration value="Real-Time Profit Optimization"/>
                    <xsd:enumeration value="Refining Integrated Operations Management"/>
                    <xsd:enumeration value="Turbomachinery Control"/>
                  </xsd:restriction>
                </xsd:simpleType>
              </xsd:element>
            </xsd:sequence>
          </xsd:extension>
        </xsd:complexContent>
      </xsd:complexType>
    </xsd:element>
    <xsd:element name="Product_x0020_Version" ma:index="10" nillable="true" ma:displayName="Product Version" ma:description="Use if this information only applies to certain product versions." ma:internalName="Product_x0020_Version">
      <xsd:simpleType>
        <xsd:restriction base="dms:Text">
          <xsd:maxLength value="255"/>
        </xsd:restriction>
      </xsd:simpleType>
    </xsd:element>
    <xsd:element name="Consulting_x0020_Services" ma:index="11" nillable="true" ma:displayName="Services" ma:internalName="Consulting_x0020_Services">
      <xsd:complexType>
        <xsd:complexContent>
          <xsd:extension base="dms:MultiChoice">
            <xsd:sequence>
              <xsd:element name="Value" maxOccurs="unbounded" minOccurs="0" nillable="true">
                <xsd:simpleType>
                  <xsd:restriction base="dms:Choice">
                    <xsd:enumeration value="Competitive Migration"/>
                    <xsd:enumeration value="Consulting Services"/>
                    <xsd:enumeration value="Customer FIRST for Avantis"/>
                    <xsd:enumeration value="Customer FIRST for SimSci"/>
                    <xsd:enumeration value="Customer FIRST for Wonderware"/>
                    <xsd:enumeration value="Customer FIRST Lite for InTouch and Historian"/>
                    <xsd:enumeration value="Customer First for OEMs and VARs"/>
                    <xsd:enumeration value="Customer FIRST Software Maintenance and Support"/>
                    <xsd:enumeration value="Cyber Security Services"/>
                    <xsd:enumeration value="EPC"/>
                    <xsd:enumeration value="Intelligent Engineering"/>
                    <xsd:enumeration value="Learning Services"/>
                    <xsd:enumeration value="Major Projects"/>
                    <xsd:enumeration value="Maintenance and Support Services - Customer FIRST"/>
                    <xsd:enumeration value="Modernization"/>
                    <xsd:enumeration value="Operational Improvement Services"/>
                    <xsd:enumeration value="Software Services"/>
                  </xsd:restriction>
                </xsd:simpleType>
              </xsd:element>
            </xsd:sequence>
          </xsd:extension>
        </xsd:complexContent>
      </xsd:complexType>
    </xsd:element>
    <xsd:element name="Partners" ma:index="12" nillable="true" ma:displayName="Partners" ma:description="Ecosystem Partners. Documents on these pages should be posted by the Ecosystem team." ma:internalName="Partners">
      <xsd:complexType>
        <xsd:complexContent>
          <xsd:extension base="dms:MultiChoice">
            <xsd:sequence>
              <xsd:element name="Value" maxOccurs="unbounded" minOccurs="0" nillable="true">
                <xsd:simpleType>
                  <xsd:restriction base="dms:Choice">
                    <xsd:enumeration value="Hardware Partners"/>
                    <xsd:enumeration value="Industry Solution Partners"/>
                    <xsd:enumeration value="Invensys Way Channel Management"/>
                    <xsd:enumeration value="Software Partners"/>
                    <xsd:enumeration value="System Integrators"/>
                    <xsd:enumeration value="VAR OEM"/>
                  </xsd:restriction>
                </xsd:simpleType>
              </xsd:element>
            </xsd:sequence>
          </xsd:extension>
        </xsd:complexContent>
      </xsd:complexType>
    </xsd:element>
    <xsd:element name="Regions" ma:index="13" nillable="true" ma:displayName="Regions" ma:description="If this document or item only applies to specific regions, select them here otherwise leave blank." ma:internalName="Regions">
      <xsd:complexType>
        <xsd:complexContent>
          <xsd:extension base="dms:MultiChoice">
            <xsd:sequence>
              <xsd:element name="Value" maxOccurs="unbounded" minOccurs="0" nillable="true">
                <xsd:simpleType>
                  <xsd:restriction base="dms:Choice">
                    <xsd:enumeration value="Asia Pacific"/>
                    <xsd:enumeration value="EURA"/>
                    <xsd:enumeration value="Global"/>
                    <xsd:enumeration value="Latin America"/>
                    <xsd:enumeration value="MENA"/>
                    <xsd:enumeration value="North America"/>
                  </xsd:restriction>
                </xsd:simpleType>
              </xsd:element>
            </xsd:sequence>
          </xsd:extension>
        </xsd:complexContent>
      </xsd:complexType>
    </xsd:element>
    <xsd:element name="Publication_x0020_Date" ma:index="14" ma:displayName="Publication Date" ma:default="[today]" ma:format="DateOnly" ma:indexed="true" ma:internalName="Publication_x0020_Date" ma:readOnly="false">
      <xsd:simpleType>
        <xsd:restriction base="dms:DateTime"/>
      </xsd:simpleType>
    </xsd:element>
    <xsd:element name="Resource_x0020_Area" ma:index="15" nillable="true" ma:displayName="Resource Area" ma:description="(To which Section Pages this document should appear in)&#10;&#10;Note: Please DO NOt select &quot;Schneider-Electric&quot; unless you want the document to appear on the BrandCentral page." ma:internalName="Resource_x0020_Area">
      <xsd:complexType>
        <xsd:complexContent>
          <xsd:extension base="dms:MultiChoice">
            <xsd:sequence>
              <xsd:element name="Value" maxOccurs="unbounded" minOccurs="0" nillable="true">
                <xsd:simpleType>
                  <xsd:restriction base="dms:Choice">
                    <xsd:enumeration value="Corporate &amp; Portfolio Presentations"/>
                    <xsd:enumeration value="Channel Readiness Communication"/>
                    <xsd:enumeration value="Customer Success Stories"/>
                    <xsd:enumeration value="Demo Library"/>
                    <xsd:enumeration value="ESD"/>
                    <xsd:enumeration value="Event Materials"/>
                    <xsd:enumeration value="Global Launch Center"/>
                    <xsd:enumeration value="Graphics and Templates"/>
                    <xsd:enumeration value="Infographics"/>
                    <xsd:enumeration value="Licensing"/>
                    <xsd:enumeration value="OpsManage"/>
                    <xsd:enumeration value="Proposals"/>
                    <xsd:enumeration value="Sales Kick-Off"/>
                    <xsd:enumeration value="Sales Policies and Programs"/>
                    <xsd:enumeration value="Social Media"/>
                    <xsd:enumeration value="Software Competitive Intelligence"/>
                    <xsd:enumeration value="StarPlus Program Materials"/>
                    <xsd:enumeration value="Strategic Intelligence"/>
                    <xsd:enumeration value="Software GCC Conf 14"/>
                    <xsd:enumeration value="Schneider-Electric"/>
                    <xsd:enumeration value="Team Essentials"/>
                    <xsd:enumeration value="Tech Support Conference 2014"/>
                    <xsd:enumeration value="Test"/>
                    <xsd:enumeration value="The Funnel 2013"/>
                    <xsd:enumeration value="User Group 2013"/>
                    <xsd:enumeration value="White Papers"/>
                  </xsd:restriction>
                </xsd:simpleType>
              </xsd:element>
            </xsd:sequence>
          </xsd:extension>
        </xsd:complexContent>
      </xsd:complexType>
    </xsd:element>
    <xsd:element name="LaunchProject" ma:index="16" nillable="true" ma:displayName="LaunchProject" ma:description="Select if document part of a Launch Project" ma:internalName="LaunchProject">
      <xsd:complexType>
        <xsd:complexContent>
          <xsd:extension base="dms:MultiChoice">
            <xsd:sequence>
              <xsd:element name="Value" maxOccurs="unbounded" minOccurs="0" nillable="true">
                <xsd:simpleType>
                  <xsd:restriction base="dms:Choice">
                    <xsd:enumeration value="Alarm Adviser 2014 R2"/>
                    <xsd:enumeration value="Application Assessment"/>
                    <xsd:enumeration value="Condition Manager 3.1"/>
                    <xsd:enumeration value="Customer FIRST Implementation Consultant"/>
                    <xsd:enumeration value="Customer FIRST (Schneider Electric Components)"/>
                    <xsd:enumeration value="Customer FIRST (TMC)"/>
                    <xsd:enumeration value="Foxboro Evo Process Automation System"/>
                    <xsd:enumeration value="Foxboro Evo Simulation"/>
                    <xsd:enumeration value="Foxboro IDP10S Pressure Transmitter"/>
                    <xsd:enumeration value="Foxboro IGP10S/IAP10 Series Pressure Transmitters"/>
                    <xsd:enumeration value="Foxboro Eckardt LevelWave Radar"/>
                    <xsd:enumeration value="Foxboro NPT Vortex Flow Meter"/>
                    <xsd:enumeration value="Foxboro SCADA SCD6000"/>
                    <xsd:enumeration value="Foxboro System Auditor"/>
                    <xsd:enumeration value="General Purpose System (Tri-GP) v3.0"/>
                    <xsd:enumeration value="Historian 2014 R2"/>
                    <xsd:enumeration value="Historian Client 2014 R2"/>
                    <xsd:enumeration value="InBatch 2014 R2"/>
                    <xsd:enumeration value="Industrial Computers"/>
                    <xsd:enumeration value="Information Server 2014 R2"/>
                    <xsd:enumeration value="IntelaTrac 2014 R2"/>
                    <xsd:enumeration value="Intelligence 2014 R2"/>
                    <xsd:enumeration value="InTouch 2014 R2"/>
                    <xsd:enumeration value="MES 2014 SP1"/>
                    <xsd:enumeration value="IP26 Current to Pneumatic Converter"/>
                    <xsd:enumeration value="Learn more about the NEW Foxboro Evo"/>
                    <xsd:enumeration value="PRiSM 2.8"/>
                    <xsd:enumeration value="Recipe Manager Plus 2014 R2"/>
                    <xsd:enumeration value="RemoteWatch v5"/>
                    <xsd:enumeration value="ROMeo 6.3"/>
                    <xsd:enumeration value="Safety Loop Management Services"/>
                    <xsd:enumeration value="SimCentral 1.2"/>
                    <xsd:enumeration value="System Management"/>
                    <xsd:enumeration value="System Platform 2014 R2"/>
                    <xsd:enumeration value="TMC for Modicon"/>
                    <xsd:enumeration value="Tricon Marine Certification"/>
                    <xsd:enumeration value="Triconex Safety View v1.0"/>
                    <xsd:enumeration value="Trident v3.0"/>
                    <xsd:enumeration value="Wonderware Online"/>
                    <xsd:enumeration value="Wonderware Skelta BPM 2014 R2"/>
                  </xsd:restriction>
                </xsd:simpleType>
              </xsd:element>
            </xsd:sequence>
          </xsd:extension>
        </xsd:complexContent>
      </xsd:complexType>
    </xsd:element>
    <xsd:element name="Security" ma:index="18" nillable="true" ma:displayName="Security" ma:description="Select any user audience(s) that are allowed to view this document. &#10; - Channel =Distributors, M&amp;I Reps, SSP &#10; - Business=Endorsed Partners, FMR VAR/OEM, Global Consulting Alliance &#10;   Partners. &#10; - General=Certified,Registered Partners, VAR/OEM." ma:internalName="Security">
      <xsd:complexType>
        <xsd:complexContent>
          <xsd:extension base="dms:MultiChoice">
            <xsd:sequence>
              <xsd:element name="Value" maxOccurs="unbounded" minOccurs="0" nillable="true">
                <xsd:simpleType>
                  <xsd:restriction base="dms:Choice">
                    <xsd:enumeration value="Channel Partners"/>
                    <xsd:enumeration value="Business Partners"/>
                    <xsd:enumeration value="General Partners"/>
                  </xsd:restriction>
                </xsd:simpleType>
              </xsd:element>
            </xsd:sequence>
          </xsd:extension>
        </xsd:complexContent>
      </xsd:complexType>
    </xsd:element>
    <xsd:element name="Archive" ma:index="19" nillable="true" ma:displayName="Archive" ma:default="0" ma:description="check if you want this old file to appear in archive view only" ma:internalName="Archive">
      <xsd:simpleType>
        <xsd:restriction base="dms:Boolean"/>
      </xsd:simpleType>
    </xsd:element>
    <xsd:element name="LanguageUsed" ma:index="26" nillable="true" ma:displayName="LanguageUsed" ma:default="English" ma:format="Dropdown" ma:internalName="LanguageUsed">
      <xsd:simpleType>
        <xsd:restriction base="dms:Choice">
          <xsd:enumeration value="Chinese (Simplified)"/>
          <xsd:enumeration value="Chinese (Traditional)"/>
          <xsd:enumeration value="Dansk"/>
          <xsd:enumeration value="Deutsch"/>
          <xsd:enumeration value="English"/>
          <xsd:enumeration value="Español"/>
          <xsd:enumeration value="Finnish"/>
          <xsd:enumeration value="Français"/>
          <xsd:enumeration value="Italiano"/>
          <xsd:enumeration value="Japanese"/>
          <xsd:enumeration value="Korean"/>
          <xsd:enumeration value="Nederlands"/>
          <xsd:enumeration value="Norsk"/>
          <xsd:enumeration value="Polski"/>
          <xsd:enumeration value="Português"/>
          <xsd:enumeration value="Svensk"/>
          <xsd:enumeration value="Русский"/>
        </xsd:restriction>
      </xsd:simpleType>
    </xsd:element>
    <xsd:element name="ProductsTaxHTField0" ma:index="35" nillable="true" ma:taxonomy="true" ma:internalName="ProductsTaxHTField0" ma:taxonomyFieldName="Products" ma:displayName="Products" ma:default="" ma:fieldId="{3f25be20-7791-4b59-aa65-0d9dfeca4e4b}" ma:taxonomyMulti="true" ma:sspId="21ca85fe-3f75-4d8f-88ff-b92a52574839" ma:termSetId="8561481f-8fa8-4fae-8f15-43ceef926b7b" ma:anchorId="00000000-0000-0000-0000-000000000000" ma:open="false" ma:isKeyword="false">
      <xsd:complexType>
        <xsd:sequence>
          <xsd:element ref="pc:Terms" minOccurs="0" maxOccurs="1"/>
        </xsd:sequence>
      </xsd:complexType>
    </xsd:element>
    <xsd:element name="Primary_x0020_AudienceTaxHTField0" ma:index="36" nillable="true" ma:taxonomy="true" ma:internalName="Primary_x0020_AudienceTaxHTField0" ma:taxonomyFieldName="Primary_x0020_Audience" ma:displayName="Primary Audience" ma:readOnly="false" ma:fieldId="{46c61788-c527-432b-bf76-f82f2b36633d}" ma:taxonomyMulti="true" ma:sspId="99e4da3a-ee71-4f63-a6d0-60b9fad85e8c" ma:termSetId="f9d7770d-d23c-4b24-84bc-17ce2c8c985e" ma:anchorId="00000000-0000-0000-0000-000000000000" ma:open="false" ma:isKeyword="false">
      <xsd:complexType>
        <xsd:sequence>
          <xsd:element ref="pc:Terms" minOccurs="0" maxOccurs="1"/>
        </xsd:sequence>
      </xsd:complexType>
    </xsd:element>
    <xsd:element name="SolutionsTaxHTField0" ma:index="37" nillable="true" ma:taxonomy="true" ma:internalName="SolutionsTaxHTField0" ma:taxonomyFieldName="Solutions" ma:displayName="Solutions" ma:readOnly="false" ma:default="" ma:fieldId="{d23551dc-1d50-46e0-910d-e273a2c0f91a}" ma:taxonomyMulti="true" ma:sspId="99e4da3a-ee71-4f63-a6d0-60b9fad85e8c" ma:termSetId="b665f22a-6a52-4d15-9287-271831f70bd3" ma:anchorId="00000000-0000-0000-0000-000000000000" ma:open="false" ma:isKeyword="false">
      <xsd:complexType>
        <xsd:sequence>
          <xsd:element ref="pc:Terms" minOccurs="0" maxOccurs="1"/>
        </xsd:sequence>
      </xsd:complexType>
    </xsd:element>
    <xsd:element name="Product_x0020_FamilyTaxHTField0" ma:index="38" nillable="true" ma:taxonomy="true" ma:internalName="Product_x0020_FamilyTaxHTField0" ma:taxonomyFieldName="Product_x0020_Family" ma:displayName="Product Family" ma:readOnly="false" ma:default="" ma:fieldId="{fe02b9ea-9066-4656-bf6c-d2b767fe9ce2}" ma:taxonomyMulti="true" ma:sspId="99e4da3a-ee71-4f63-a6d0-60b9fad85e8c" ma:termSetId="5e05d17f-d0d7-4bd3-a7dc-f00d17d0135f" ma:anchorId="00000000-0000-0000-0000-000000000000" ma:open="false" ma:isKeyword="false">
      <xsd:complexType>
        <xsd:sequence>
          <xsd:element ref="pc:Terms" minOccurs="0" maxOccurs="1"/>
        </xsd:sequence>
      </xsd:complex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Language_x0020_UsedTaxHTField0" ma:index="44" nillable="true" ma:taxonomy="true" ma:internalName="Language_x0020_UsedTaxHTField0" ma:taxonomyFieldName="Language_x0020_Used0" ma:displayName="Language Used" ma:readOnly="false" ma:fieldId="{7e911e0b-7770-4a3b-80dc-c92d7601db7b}" ma:sspId="99e4da3a-ee71-4f63-a6d0-60b9fad85e8c" ma:termSetId="f52202e6-b5dc-4a9d-bbe6-762b403ad4f5" ma:anchorId="00000000-0000-0000-0000-000000000000" ma:open="false" ma:isKeyword="false">
      <xsd:complexType>
        <xsd:sequence>
          <xsd:element ref="pc:Terms" minOccurs="0" maxOccurs="1"/>
        </xsd:sequence>
      </xsd:complexType>
    </xsd:element>
    <xsd:element name="Partner_x0020_EcosystemTaxHTField0" ma:index="45" nillable="true" ma:taxonomy="true" ma:internalName="Partner_x0020_EcosystemTaxHTField0" ma:taxonomyFieldName="Partner_x0020_Ecosystem" ma:displayName="Partner Ecosystem" ma:readOnly="false" ma:default="" ma:fieldId="{3697170c-fdd4-4ffe-bb4a-6368c295848d}" ma:taxonomyMulti="true" ma:sspId="99e4da3a-ee71-4f63-a6d0-60b9fad85e8c" ma:termSetId="79ee4115-27bf-443b-bc8d-e7763d1a45da" ma:anchorId="00000000-0000-0000-0000-000000000000" ma:open="false" ma:isKeyword="false">
      <xsd:complexType>
        <xsd:sequence>
          <xsd:element ref="pc:Terms" minOccurs="0" maxOccurs="1"/>
        </xsd:sequence>
      </xsd:complexType>
    </xsd:element>
    <xsd:element name="_dlc_DocId" ma:index="46" nillable="true" ma:displayName="Document ID Value" ma:description="The value of the document ID assigned to this item." ma:internalName="_dlc_DocId" ma:readOnly="true">
      <xsd:simpleType>
        <xsd:restriction base="dms:Text"/>
      </xsd:simpleType>
    </xsd:element>
    <xsd:element name="IndustriesTaxHTField0" ma:index="47" nillable="true" ma:taxonomy="true" ma:internalName="IndustriesTaxHTField0" ma:taxonomyFieldName="Industries" ma:displayName="Industries" ma:readOnly="false" ma:default="" ma:fieldId="{68f2b510-5add-4ca0-aee9-34f6874cc763}" ma:taxonomyMulti="true" ma:sspId="99e4da3a-ee71-4f63-a6d0-60b9fad85e8c" ma:termSetId="f253aebb-3af7-44a1-8c33-bcb7fc09cd71" ma:anchorId="00000000-0000-0000-0000-000000000000" ma:open="false" ma:isKeyword="false">
      <xsd:complexType>
        <xsd:sequence>
          <xsd:element ref="pc:Terms" minOccurs="0" maxOccurs="1"/>
        </xsd:sequence>
      </xsd:complexType>
    </xsd:element>
    <xsd:element name="TaxCatchAllLabel" ma:index="49" nillable="true" ma:displayName="Taxonomy Catch All Column1" ma:hidden="true" ma:list="{ffdb5e1a-1025-4e44-bef1-0194da81d9b0}" ma:internalName="TaxCatchAllLabel" ma:readOnly="true" ma:showField="CatchAllDataLabel" ma:web="c45c1e96-e8f8-4ae1-8aad-7c692ac0a66e">
      <xsd:complexType>
        <xsd:complexContent>
          <xsd:extension base="dms:MultiChoiceLookup">
            <xsd:sequence>
              <xsd:element name="Value" type="dms:Lookup" maxOccurs="unbounded" minOccurs="0" nillable="true"/>
            </xsd:sequence>
          </xsd:extension>
        </xsd:complexContent>
      </xsd:complexType>
    </xsd:element>
    <xsd:element name="BrandsTaxHTField0" ma:index="50" nillable="true" ma:taxonomy="true" ma:internalName="BrandsTaxHTField0" ma:taxonomyFieldName="Brands" ma:displayName="Brands" ma:readOnly="false" ma:default="" ma:fieldId="{876ff244-5e2c-44b2-b848-24980eea61b4}" ma:taxonomyMulti="true" ma:sspId="99e4da3a-ee71-4f63-a6d0-60b9fad85e8c" ma:termSetId="c8b6a60f-e197-428c-8d56-664b664ad382" ma:anchorId="00000000-0000-0000-0000-000000000000" ma:open="false" ma:isKeyword="false">
      <xsd:complexType>
        <xsd:sequence>
          <xsd:element ref="pc:Terms" minOccurs="0" maxOccurs="1"/>
        </xsd:sequence>
      </xsd:complexType>
    </xsd:element>
    <xsd:element name="TaxCatchAll" ma:index="51" nillable="true" ma:displayName="Taxonomy Catch All Column" ma:hidden="true" ma:list="{ffdb5e1a-1025-4e44-bef1-0194da81d9b0}" ma:internalName="TaxCatchAll" ma:showField="CatchAllData" ma:web="c45c1e96-e8f8-4ae1-8aad-7c692ac0a66e">
      <xsd:complexType>
        <xsd:complexContent>
          <xsd:extension base="dms:MultiChoiceLookup">
            <xsd:sequence>
              <xsd:element name="Value" type="dms:Lookup" maxOccurs="unbounded" minOccurs="0" nillable="true"/>
            </xsd:sequence>
          </xsd:extension>
        </xsd:complexContent>
      </xsd:complexType>
    </xsd:element>
    <xsd:element name="_dlc_DocIdPersistId" ma:index="52" nillable="true" ma:displayName="Persist ID" ma:description="Keep ID on add." ma:hidden="true" ma:internalName="_dlc_DocIdPersistId" ma:readOnly="true">
      <xsd:simpleType>
        <xsd:restriction base="dms:Boolean"/>
      </xsd:simpleType>
    </xsd:element>
    <xsd:element name="SectionTaxHTField0" ma:index="54" nillable="true" ma:taxonomy="true" ma:internalName="SectionTaxHTField0" ma:taxonomyFieldName="Section" ma:displayName="Section" ma:readOnly="false" ma:default="" ma:fieldId="{a0413956-0518-462c-87f9-0579f059db3c}" ma:sspId="99e4da3a-ee71-4f63-a6d0-60b9fad85e8c" ma:termSetId="c6a5604b-3da7-4538-a1f1-606e7c87425c" ma:anchorId="00000000-0000-0000-0000-000000000000" ma:open="false" ma:isKeyword="false">
      <xsd:complexType>
        <xsd:sequence>
          <xsd:element ref="pc:Terms" minOccurs="0" maxOccurs="1"/>
        </xsd:sequence>
      </xsd:complexType>
    </xsd:element>
    <xsd:element name="Consulting_x0020_and_x0020_ServicesTaxHTField0" ma:index="60" nillable="true" ma:taxonomy="true" ma:internalName="Consulting_x0020_and_x0020_ServicesTaxHTField0" ma:taxonomyFieldName="Consulting_x0020_and_x0020_Services" ma:displayName="Consulting and Services" ma:readOnly="false" ma:default="" ma:fieldId="{42afff2d-8e7f-4298-a456-da0438f94cbb}" ma:taxonomyMulti="true" ma:sspId="99e4da3a-ee71-4f63-a6d0-60b9fad85e8c" ma:termSetId="54b66e3f-bf74-48ed-a685-3d4f46e35c47" ma:anchorId="00000000-0000-0000-0000-000000000000" ma:open="false" ma:isKeyword="false">
      <xsd:complexType>
        <xsd:sequence>
          <xsd:element ref="pc:Terms" minOccurs="0" maxOccurs="1"/>
        </xsd:sequence>
      </xsd:complexType>
    </xsd:element>
    <xsd:element name="Launch_x0020_ProjectTaxHTField0" ma:index="61" nillable="true" ma:taxonomy="true" ma:internalName="Launch_x0020_ProjectTaxHTField0" ma:taxonomyFieldName="Launch_x0020_Project" ma:displayName="Launch Project" ma:readOnly="false" ma:default="" ma:fieldId="{4313821b-5308-4d4e-b996-6fa8acb7f48b}" ma:sspId="99e4da3a-ee71-4f63-a6d0-60b9fad85e8c" ma:termSetId="eb51ccba-0461-4dec-ba13-ceee694829b8" ma:anchorId="00000000-0000-0000-0000-000000000000" ma:open="false" ma:isKeyword="false">
      <xsd:complexType>
        <xsd:sequence>
          <xsd:element ref="pc:Terms" minOccurs="0" maxOccurs="1"/>
        </xsd:sequence>
      </xsd:complexType>
    </xsd:element>
    <xsd:element name="RegionTaxHTField0" ma:index="64" nillable="true" ma:taxonomy="true" ma:internalName="RegionTaxHTField0" ma:taxonomyFieldName="Region" ma:displayName="Region" ma:readOnly="false" ma:default="" ma:fieldId="{2e3dee40-2e3a-4946-8022-bf493136e9b3}" ma:taxonomyMulti="true" ma:sspId="99e4da3a-ee71-4f63-a6d0-60b9fad85e8c" ma:termSetId="c6d0969f-17ab-4622-8d4e-2f7bcdbab685" ma:anchorId="00000000-0000-0000-0000-000000000000" ma:open="false" ma:isKeyword="false">
      <xsd:complexType>
        <xsd:sequence>
          <xsd:element ref="pc:Terms" minOccurs="0" maxOccurs="1"/>
        </xsd:sequence>
      </xsd:complexType>
    </xsd:element>
    <xsd:element name="PrimaryAudience" ma:index="67" nillable="true" ma:displayName="PrimaryAudience" ma:description="What Audience is this document applicable to?" ma:hidden="true" ma:internalName="PrimaryAudience" ma:readOnly="false">
      <xsd:complexType>
        <xsd:complexContent>
          <xsd:extension base="dms:MultiChoice">
            <xsd:sequence>
              <xsd:element name="Value" maxOccurs="unbounded" minOccurs="0" nillable="true">
                <xsd:simpleType>
                  <xsd:restriction base="dms:Choice">
                    <xsd:enumeration value="Engineering"/>
                    <xsd:enumeration value="Executive"/>
                    <xsd:enumeration value="IT"/>
                    <xsd:enumeration value="Operations"/>
                  </xsd:restriction>
                </xsd:simpleType>
              </xsd:element>
            </xsd:sequence>
          </xsd:extension>
        </xsd:complexContent>
      </xsd:complexType>
    </xsd:element>
    <xsd:element name="LiteratureID" ma:index="69" nillable="true" ma:displayName="LiteratureID" ma:description="Literature Ordering Id for Dynagraf." ma:hidden="true" ma:internalName="LiteratureID"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source_x0020_Area xmlns="c45c1e96-e8f8-4ae1-8aad-7c692ac0a66e"/>
    <Analyst_x0020_Firm xmlns="0910167a-e256-460b-8576-ccb128b6b5d9" xsi:nil="true"/>
    <Launch_x0020_ProjectTaxHTField0 xmlns="c45c1e96-e8f8-4ae1-8aad-7c692ac0a66e">
      <Terms xmlns="http://schemas.microsoft.com/office/infopath/2007/PartnerControls"/>
    </Launch_x0020_ProjectTaxHTField0>
    <TeamDescription xmlns="c45c1e96-e8f8-4ae1-8aad-7c692ac0a66e">ISA Specification - Orifice Plate</TeamDescription>
    <TaxCatchAll xmlns="c45c1e96-e8f8-4ae1-8aad-7c692ac0a66e">
      <Value>274</Value>
      <Value>218</Value>
      <Value>272</Value>
      <Value>271</Value>
    </TaxCatchAll>
    <LaunchProject xmlns="c45c1e96-e8f8-4ae1-8aad-7c692ac0a66e"/>
    <Notes1 xmlns="c45c1e96-e8f8-4ae1-8aad-7c692ac0a66e" xsi:nil="true"/>
    <Product_x0020_Version xmlns="c45c1e96-e8f8-4ae1-8aad-7c692ac0a66e" xsi:nil="true"/>
    <Brand xmlns="c45c1e96-e8f8-4ae1-8aad-7c692ac0a66e">
      <Value>Foxboro</Value>
    </Brand>
    <Primary_x0020_AudienceTaxHTField0 xmlns="c45c1e96-e8f8-4ae1-8aad-7c692ac0a66e">
      <Terms xmlns="http://schemas.microsoft.com/office/infopath/2007/PartnerControls"/>
    </Primary_x0020_AudienceTaxHTField0>
    <Solution xmlns="c45c1e96-e8f8-4ae1-8aad-7c692ac0a66e" xsi:nil="true"/>
    <Product_x0020_FamilyTaxHTField0 xmlns="c45c1e96-e8f8-4ae1-8aad-7c692ac0a66e">
      <Terms xmlns="http://schemas.microsoft.com/office/infopath/2007/PartnerControls"/>
    </Product_x0020_FamilyTaxHTField0>
    <IndustriesTaxHTField0 xmlns="c45c1e96-e8f8-4ae1-8aad-7c692ac0a66e">
      <Terms xmlns="http://schemas.microsoft.com/office/infopath/2007/PartnerControls"/>
    </IndustriesTaxHTField0>
    <Usage xmlns="c45c1e96-e8f8-4ae1-8aad-7c692ac0a66e">Internal</Usage>
    <Regions xmlns="c45c1e96-e8f8-4ae1-8aad-7c692ac0a66e">
      <Value>Global</Value>
    </Regions>
    <Category xmlns="0910167a-e256-460b-8576-ccb128b6b5d9">Foxboro M&amp;I Channel Partners</Category>
    <Consulting_x0020_and_x0020_ServicesTaxHTField0 xmlns="c45c1e96-e8f8-4ae1-8aad-7c692ac0a66e">
      <Terms xmlns="http://schemas.microsoft.com/office/infopath/2007/PartnerControls"/>
    </Consulting_x0020_and_x0020_ServicesTaxHTField0>
    <LiteratureID xmlns="c45c1e96-e8f8-4ae1-8aad-7c692ac0a66e" xsi:nil="true"/>
    <Essentials xmlns="0910167a-e256-460b-8576-ccb128b6b5d9" xsi:nil="true"/>
    <Consulting_x0020_Services xmlns="c45c1e96-e8f8-4ae1-8aad-7c692ac0a66e"/>
    <RegionTaxHTField0 xmlns="c45c1e96-e8f8-4ae1-8aad-7c692ac0a66e">
      <Terms xmlns="http://schemas.microsoft.com/office/infopath/2007/PartnerControls"/>
    </RegionTaxHTField0>
    <Doc_x0020_Type xmlns="0910167a-e256-460b-8576-ccb128b6b5d9">Supplement</Doc_x0020_Type>
    <Industry xmlns="c45c1e96-e8f8-4ae1-8aad-7c692ac0a66e"/>
    <Family xmlns="0910167a-e256-460b-8576-ccb128b6b5d9" xsi:nil="true"/>
    <LanguageUsed xmlns="c45c1e96-e8f8-4ae1-8aad-7c692ac0a66e">English</LanguageUsed>
    <RatingCount xmlns="http://schemas.microsoft.com/sharepoint/v3" xsi:nil="true"/>
    <Class xmlns="0910167a-e256-460b-8576-ccb128b6b5d9" xsi:nil="true"/>
    <PrimaryAudience xmlns="c45c1e96-e8f8-4ae1-8aad-7c692ac0a66e"/>
    <Group xmlns="0910167a-e256-460b-8576-ccb128b6b5d9" xsi:nil="true"/>
    <SubSolution xmlns="c45c1e96-e8f8-4ae1-8aad-7c692ac0a66e"/>
    <Publication_x0020_Date xmlns="c45c1e96-e8f8-4ae1-8aad-7c692ac0a66e">2013-03-20T18:35:57+00:00</Publication_x0020_Date>
    <AverageRating xmlns="http://schemas.microsoft.com/sharepoint/v3" xsi:nil="true"/>
    <Partners xmlns="c45c1e96-e8f8-4ae1-8aad-7c692ac0a66e"/>
    <Security xmlns="c45c1e96-e8f8-4ae1-8aad-7c692ac0a66e">
      <Value>Channel Partners</Value>
    </Security>
    <Archive xmlns="c45c1e96-e8f8-4ae1-8aad-7c692ac0a66e">false</Archive>
    <Source xmlns="0910167a-e256-460b-8576-ccb128b6b5d9" xsi:nil="true"/>
    <Partner_x0020_EcosystemTaxHTField0 xmlns="c45c1e96-e8f8-4ae1-8aad-7c692ac0a66e">
      <Terms xmlns="http://schemas.microsoft.com/office/infopath/2007/PartnerControls"/>
    </Partner_x0020_EcosystemTaxHTField0>
    <BrandsTaxHTField0 xmlns="c45c1e96-e8f8-4ae1-8aad-7c692ac0a66e">
      <Terms xmlns="http://schemas.microsoft.com/office/infopath/2007/PartnerControls"/>
    </BrandsTaxHTField0>
    <PublishingContactName xmlns="http://schemas.microsoft.com/sharepoint/v3">Mike Williams</PublishingContactName>
    <Campaign xmlns="0910167a-e256-460b-8576-ccb128b6b5d9" xsi:nil="true"/>
    <ProductsTaxHTField0 xmlns="c45c1e96-e8f8-4ae1-8aad-7c692ac0a66e">
      <Terms xmlns="http://schemas.microsoft.com/office/infopath/2007/PartnerControls"/>
    </ProductsTaxHTField0>
    <Language_x0020_UsedTaxHTField0 xmlns="c45c1e96-e8f8-4ae1-8aad-7c692ac0a66e">
      <Terms xmlns="http://schemas.microsoft.com/office/infopath/2007/PartnerControls"/>
    </Language_x0020_UsedTaxHTField0>
    <Audit_x002f_Migration xmlns="0910167a-e256-460b-8576-ccb128b6b5d9" xsi:nil="true"/>
    <Success_x0020_Story_x0020_Featured_x0020_Brand xmlns="0910167a-e256-460b-8576-ccb128b6b5d9">Wonderware</Success_x0020_Story_x0020_Featured_x0020_Brand>
    <SolutionsTaxHTField0 xmlns="c45c1e96-e8f8-4ae1-8aad-7c692ac0a66e">
      <Terms xmlns="http://schemas.microsoft.com/office/infopath/2007/PartnerControls"/>
    </SolutionsTaxHTField0>
    <SectionTaxHTField0 xmlns="c45c1e96-e8f8-4ae1-8aad-7c692ac0a66e">
      <Terms xmlns="http://schemas.microsoft.com/office/infopath/2007/PartnerControls"/>
    </SectionTaxHTField0>
  </documentManagement>
</p:properties>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35CD562-7EA9-4BCB-B8AE-C3F88407C4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10167a-e256-460b-8576-ccb128b6b5d9"/>
    <ds:schemaRef ds:uri="c45c1e96-e8f8-4ae1-8aad-7c692ac0a6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0C8E02-2988-4CE9-A7AB-80B5DBEE6F59}">
  <ds:schemaRefs>
    <ds:schemaRef ds:uri="http://schemas.microsoft.com/sharepoint/v3/contenttype/forms"/>
  </ds:schemaRefs>
</ds:datastoreItem>
</file>

<file path=customXml/itemProps3.xml><?xml version="1.0" encoding="utf-8"?>
<ds:datastoreItem xmlns:ds="http://schemas.openxmlformats.org/officeDocument/2006/customXml" ds:itemID="{9D7AF8EF-8B5F-4476-8363-040DD97A4282}">
  <ds:schemaRefs>
    <ds:schemaRef ds:uri="http://purl.org/dc/elements/1.1/"/>
    <ds:schemaRef ds:uri="http://schemas.microsoft.com/office/2006/metadata/properties"/>
    <ds:schemaRef ds:uri="http://www.w3.org/XML/1998/namespace"/>
    <ds:schemaRef ds:uri="http://schemas.microsoft.com/office/2006/documentManagement/types"/>
    <ds:schemaRef ds:uri="c45c1e96-e8f8-4ae1-8aad-7c692ac0a66e"/>
    <ds:schemaRef ds:uri="http://purl.org/dc/terms/"/>
    <ds:schemaRef ds:uri="http://schemas.openxmlformats.org/package/2006/metadata/core-properties"/>
    <ds:schemaRef ds:uri="http://purl.org/dc/dcmitype/"/>
    <ds:schemaRef ds:uri="http://schemas.microsoft.com/office/infopath/2007/PartnerControls"/>
    <ds:schemaRef ds:uri="0910167a-e256-460b-8576-ccb128b6b5d9"/>
    <ds:schemaRef ds:uri="http://schemas.microsoft.com/sharepoint/v3"/>
  </ds:schemaRefs>
</ds:datastoreItem>
</file>

<file path=customXml/itemProps4.xml><?xml version="1.0" encoding="utf-8"?>
<ds:datastoreItem xmlns:ds="http://schemas.openxmlformats.org/officeDocument/2006/customXml" ds:itemID="{CDB123A2-3D35-48AC-8642-5E8C718B08DD}">
  <ds:schemaRefs>
    <ds:schemaRef ds:uri="http://schemas.microsoft.com/office/2006/metadata/longProperties"/>
  </ds:schemaRefs>
</ds:datastoreItem>
</file>

<file path=customXml/itemProps5.xml><?xml version="1.0" encoding="utf-8"?>
<ds:datastoreItem xmlns:ds="http://schemas.openxmlformats.org/officeDocument/2006/customXml" ds:itemID="{EE180197-B337-45B6-8D76-00ACFE8404E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6" baseType="variant">
      <vt:variant>
        <vt:lpstr>Worksheets</vt:lpstr>
      </vt:variant>
      <vt:variant>
        <vt:i4>3</vt:i4>
      </vt:variant>
      <vt:variant>
        <vt:lpstr>Dialogs</vt:lpstr>
      </vt:variant>
      <vt:variant>
        <vt:i4>1</vt:i4>
      </vt:variant>
      <vt:variant>
        <vt:lpstr>Named Ranges</vt:lpstr>
      </vt:variant>
      <vt:variant>
        <vt:i4>454</vt:i4>
      </vt:variant>
    </vt:vector>
  </HeadingPairs>
  <TitlesOfParts>
    <vt:vector size="458" baseType="lpstr">
      <vt:lpstr>Sheet1</vt:lpstr>
      <vt:lpstr>Notes</vt:lpstr>
      <vt:lpstr>Tables</vt:lpstr>
      <vt:lpstr>CmpName</vt:lpstr>
      <vt:lpstr>area_id_001</vt:lpstr>
      <vt:lpstr>c_page_count_001</vt:lpstr>
      <vt:lpstr>c_page_num_001</vt:lpstr>
      <vt:lpstr>CBCount</vt:lpstr>
      <vt:lpstr>cd_LB_fm_bleed_hole_diam_uid_001</vt:lpstr>
      <vt:lpstr>cd_LB_fm_meter_type_001</vt:lpstr>
      <vt:lpstr>cd_LB_fm_orif_diam_uid_001</vt:lpstr>
      <vt:lpstr>cd_LB_pd_fluid_phase_001</vt:lpstr>
      <vt:lpstr>ch_fm_bleed_hole_diam_uid_001</vt:lpstr>
      <vt:lpstr>ch_fm_meter_type_001</vt:lpstr>
      <vt:lpstr>ch_fm_orif_diam_uid_001</vt:lpstr>
      <vt:lpstr>ch_pd_fluid_phase_001</vt:lpstr>
      <vt:lpstr>chg_date_001</vt:lpstr>
      <vt:lpstr>chg_num_001</vt:lpstr>
      <vt:lpstr>chg_status_001</vt:lpstr>
      <vt:lpstr>cmpnt_id_001</vt:lpstr>
      <vt:lpstr>cmpnt_name</vt:lpstr>
      <vt:lpstr>cmpnt_name_001</vt:lpstr>
      <vt:lpstr>cmpnt_serv</vt:lpstr>
      <vt:lpstr>cmpnt_serv_001</vt:lpstr>
      <vt:lpstr>colTagNumber</vt:lpstr>
      <vt:lpstr>comp_flow_uom_001</vt:lpstr>
      <vt:lpstr>comp_flow_uom_1_001</vt:lpstr>
      <vt:lpstr>comp_flow_uom_2_001</vt:lpstr>
      <vt:lpstr>comp_press_uom_001</vt:lpstr>
      <vt:lpstr>comp_press_uom_1_001</vt:lpstr>
      <vt:lpstr>d_dddw_pipe_orif_material__mat_group</vt:lpstr>
      <vt:lpstr>d_dddw_pipe_orif_material__pipe_mat_name</vt:lpstr>
      <vt:lpstr>d_dddw_pipe_orif_material__pipe_orif_mat_id</vt:lpstr>
      <vt:lpstr>d_dddw_spec_cmpnt_mfr__cmpnt_mfr_id</vt:lpstr>
      <vt:lpstr>d_dddw_spec_cmpnt_mfr__cmpnt_mfr_name</vt:lpstr>
      <vt:lpstr>d_dddw_spec_cmpnt_mod__cmpnt_mfr_id</vt:lpstr>
      <vt:lpstr>d_dddw_spec_cmpnt_mod__cmpnt_mod_id</vt:lpstr>
      <vt:lpstr>d_dddw_spec_cmpnt_mod__cmpnt_mod_name</vt:lpstr>
      <vt:lpstr>d_dddw_spec_cmpnt_mod__proc_func_id</vt:lpstr>
      <vt:lpstr>d_dddw_spec_line_i_d__line_id</vt:lpstr>
      <vt:lpstr>d_dddw_spec_line_i_d__line_internal_dia</vt:lpstr>
      <vt:lpstr>d_dddw_spec_line_num__line_id</vt:lpstr>
      <vt:lpstr>d_dddw_spec_line_num__line_num</vt:lpstr>
      <vt:lpstr>d_dddw_spec_line_sched__line_id</vt:lpstr>
      <vt:lpstr>d_dddw_spec_line_sched__line_sched</vt:lpstr>
      <vt:lpstr>d_dddw_spec_line_size__line_id</vt:lpstr>
      <vt:lpstr>d_dddw_spec_line_size__line_size</vt:lpstr>
      <vt:lpstr>d_dddw_spec_line_uom__line_id</vt:lpstr>
      <vt:lpstr>d_dddw_spec_line_uom__line_num</vt:lpstr>
      <vt:lpstr>d_dddw_spec_line_uom__line_sched</vt:lpstr>
      <vt:lpstr>d_dddw_spec_line_uom__line_size</vt:lpstr>
      <vt:lpstr>d_dddw_spec_line_uom__line_uom</vt:lpstr>
      <vt:lpstr>d_dddw_spec_line_uom__plant_id</vt:lpstr>
      <vt:lpstr>d_dddw_spec_pd_dwg_name__dwg_id</vt:lpstr>
      <vt:lpstr>d_dddw_spec_pd_dwg_name__dwg_name</vt:lpstr>
      <vt:lpstr>d_ex_sub__id</vt:lpstr>
      <vt:lpstr>d_ex_sub__prim</vt:lpstr>
      <vt:lpstr>d_ex_sub__sub_n</vt:lpstr>
      <vt:lpstr>d_ex_sub__sub_s</vt:lpstr>
      <vt:lpstr>db_area_id_001</vt:lpstr>
      <vt:lpstr>db_chg_date_001</vt:lpstr>
      <vt:lpstr>db_chg_num_001</vt:lpstr>
      <vt:lpstr>db_chg_status_001</vt:lpstr>
      <vt:lpstr>db_cmpnt_id_001</vt:lpstr>
      <vt:lpstr>db_cmpnt_mfr_id_001</vt:lpstr>
      <vt:lpstr>db_cmpnt_mod_id_001</vt:lpstr>
      <vt:lpstr>db_cmpnt_name_001</vt:lpstr>
      <vt:lpstr>db_cmpnt_serv_001</vt:lpstr>
      <vt:lpstr>db_dwg_id_001</vt:lpstr>
      <vt:lpstr>db_dwg_name_001</vt:lpstr>
      <vt:lpstr>db_flow_flag_001</vt:lpstr>
      <vt:lpstr>db_fm_beta_001</vt:lpstr>
      <vt:lpstr>db_fm_bleed_hole_diam_001</vt:lpstr>
      <vt:lpstr>db_fm_bleed_hole_diam_uid_001</vt:lpstr>
      <vt:lpstr>db_fm_diff_press_tr_001</vt:lpstr>
      <vt:lpstr>db_fm_diff_press_tr_uid_001</vt:lpstr>
      <vt:lpstr>db_fm_meter_type_001</vt:lpstr>
      <vt:lpstr>db_fm_orif_diam_001</vt:lpstr>
      <vt:lpstr>db_fm_orif_diam_uid_001</vt:lpstr>
      <vt:lpstr>db_fm_orif_mat_001</vt:lpstr>
      <vt:lpstr>db_fm_orif_mat_id_001</vt:lpstr>
      <vt:lpstr>db_fm_press_loss_max_001</vt:lpstr>
      <vt:lpstr>db_fm_press_loss_uid_001</vt:lpstr>
      <vt:lpstr>db_fm_reyn_001</vt:lpstr>
      <vt:lpstr>db_fm_sub_meter_type_001</vt:lpstr>
      <vt:lpstr>db_line_i_d_001</vt:lpstr>
      <vt:lpstr>db_line_num_001</vt:lpstr>
      <vt:lpstr>db_line_sched_001</vt:lpstr>
      <vt:lpstr>db_line_size_001</vt:lpstr>
      <vt:lpstr>db_line_uom_001</vt:lpstr>
      <vt:lpstr>db_pd_build_tend_001</vt:lpstr>
      <vt:lpstr>db_pd_compres_flow_nor_001</vt:lpstr>
      <vt:lpstr>db_pd_corrosive_001</vt:lpstr>
      <vt:lpstr>db_pd_cp_cv_max_001</vt:lpstr>
      <vt:lpstr>db_pd_dens_at_bas_uid_001</vt:lpstr>
      <vt:lpstr>db_pd_dens_at_base_001</vt:lpstr>
      <vt:lpstr>db_pd_dens_nor_001</vt:lpstr>
      <vt:lpstr>db_pd_dens_uid_001</vt:lpstr>
      <vt:lpstr>db_pd_entrained_gas_001</vt:lpstr>
      <vt:lpstr>db_pd_f_range_max_001</vt:lpstr>
      <vt:lpstr>db_pd_f_range_uflg_001</vt:lpstr>
      <vt:lpstr>db_pd_f_range_uid_001</vt:lpstr>
      <vt:lpstr>db_pd_flow_max_001</vt:lpstr>
      <vt:lpstr>db_pd_flow_min_001</vt:lpstr>
      <vt:lpstr>db_pd_flow_nor_001</vt:lpstr>
      <vt:lpstr>db_pd_flow_uflg_001</vt:lpstr>
      <vt:lpstr>db_pd_flow_uid_001</vt:lpstr>
      <vt:lpstr>db_pd_fluid_name_001</vt:lpstr>
      <vt:lpstr>db_pd_fluid_phase_001</vt:lpstr>
      <vt:lpstr>db_pd_molecular_mass_001</vt:lpstr>
      <vt:lpstr>db_pd_press_base_001</vt:lpstr>
      <vt:lpstr>db_pd_press_base_uid_001</vt:lpstr>
      <vt:lpstr>db_pd_press_max_001</vt:lpstr>
      <vt:lpstr>db_pd_press_min_001</vt:lpstr>
      <vt:lpstr>db_pd_press_nor_001</vt:lpstr>
      <vt:lpstr>db_pd_press_uflg_001</vt:lpstr>
      <vt:lpstr>db_pd_press_uid_001</vt:lpstr>
      <vt:lpstr>db_pd_spec_grav_base_001</vt:lpstr>
      <vt:lpstr>db_pd_spec_grav_max_001</vt:lpstr>
      <vt:lpstr>db_pd_spec_grav_min_001</vt:lpstr>
      <vt:lpstr>db_pd_spec_grav_nor_001</vt:lpstr>
      <vt:lpstr>db_pd_temp_base_001</vt:lpstr>
      <vt:lpstr>db_pd_temp_base_uid_001</vt:lpstr>
      <vt:lpstr>db_pd_temp_max_001</vt:lpstr>
      <vt:lpstr>db_pd_temp_min_001</vt:lpstr>
      <vt:lpstr>db_pd_temp_nor_001</vt:lpstr>
      <vt:lpstr>db_pd_temp_uid_001</vt:lpstr>
      <vt:lpstr>db_pd_vap_press_nor_001</vt:lpstr>
      <vt:lpstr>db_pd_vap_press_uflg_001</vt:lpstr>
      <vt:lpstr>db_pd_vap_press_uid_001</vt:lpstr>
      <vt:lpstr>db_pd_visc_nor_001</vt:lpstr>
      <vt:lpstr>db_pd_visc_uid_001</vt:lpstr>
      <vt:lpstr>db_pid_no_001</vt:lpstr>
      <vt:lpstr>db_plant_id_001</vt:lpstr>
      <vt:lpstr>db_proc_func_id_001</vt:lpstr>
      <vt:lpstr>db_proj_id_001</vt:lpstr>
      <vt:lpstr>db_rev_id_001</vt:lpstr>
      <vt:lpstr>db_site_id_001</vt:lpstr>
      <vt:lpstr>db_spec_cmpnt_po_item_no_001</vt:lpstr>
      <vt:lpstr>db_spec_cmpnt_po_no_001</vt:lpstr>
      <vt:lpstr>db_spec_cmpnt_price_001</vt:lpstr>
      <vt:lpstr>db_spec_cmpnt_sn_001</vt:lpstr>
      <vt:lpstr>db_spec_cmpnt_type_001</vt:lpstr>
      <vt:lpstr>db_spec_id_001</vt:lpstr>
      <vt:lpstr>db_spec_note_001</vt:lpstr>
      <vt:lpstr>db_spec_sheet_of_001</vt:lpstr>
      <vt:lpstr>db_spec_sheets_001</vt:lpstr>
      <vt:lpstr>db_spec_type_flg_001</vt:lpstr>
      <vt:lpstr>db_spec_udf_c01_001</vt:lpstr>
      <vt:lpstr>db_spec_udf_c02_001</vt:lpstr>
      <vt:lpstr>db_spec_udf_c03_001</vt:lpstr>
      <vt:lpstr>db_spec_udf_c04_001</vt:lpstr>
      <vt:lpstr>db_spec_udf_c05_001</vt:lpstr>
      <vt:lpstr>db_spec_udf_c06_001</vt:lpstr>
      <vt:lpstr>db_spec_udf_c07_001</vt:lpstr>
      <vt:lpstr>db_spec_udf_c08_001</vt:lpstr>
      <vt:lpstr>db_spec_udf_c09_001</vt:lpstr>
      <vt:lpstr>db_spec_udf_c10_001</vt:lpstr>
      <vt:lpstr>db_spec_udf_c100_001</vt:lpstr>
      <vt:lpstr>db_spec_udf_c11_001</vt:lpstr>
      <vt:lpstr>db_spec_udf_c12_001</vt:lpstr>
      <vt:lpstr>db_spec_udf_c13_001</vt:lpstr>
      <vt:lpstr>db_spec_udf_c14_001</vt:lpstr>
      <vt:lpstr>db_spec_udf_c15_001</vt:lpstr>
      <vt:lpstr>db_spec_udf_c16_001</vt:lpstr>
      <vt:lpstr>db_spec_udf_c17_001</vt:lpstr>
      <vt:lpstr>db_spec_udf_c18_001</vt:lpstr>
      <vt:lpstr>db_spec_udf_c19_001</vt:lpstr>
      <vt:lpstr>db_spec_udf_c20_001</vt:lpstr>
      <vt:lpstr>db_spec_udf_c21_001</vt:lpstr>
      <vt:lpstr>db_spec_udf_c22_001</vt:lpstr>
      <vt:lpstr>db_spec_udf_c23_001</vt:lpstr>
      <vt:lpstr>db_spec_udf_c24_001</vt:lpstr>
      <vt:lpstr>db_spec_udf_c25_001</vt:lpstr>
      <vt:lpstr>db_spec_udf_c26_001</vt:lpstr>
      <vt:lpstr>db_spec_udf_c27_001</vt:lpstr>
      <vt:lpstr>db_spec_udf_c28_001</vt:lpstr>
      <vt:lpstr>db_spec_udf_c29_001</vt:lpstr>
      <vt:lpstr>db_spec_udf_c30_001</vt:lpstr>
      <vt:lpstr>db_spec_udf_c31_001</vt:lpstr>
      <vt:lpstr>db_spec_udf_c32_001</vt:lpstr>
      <vt:lpstr>db_spec_udf_c33_001</vt:lpstr>
      <vt:lpstr>db_spec_udf_c34_001</vt:lpstr>
      <vt:lpstr>db_spec_udf_c35_001</vt:lpstr>
      <vt:lpstr>db_spec_udf_c36_001</vt:lpstr>
      <vt:lpstr>db_spec_udf_c37_001</vt:lpstr>
      <vt:lpstr>db_spec_udf_c38_001</vt:lpstr>
      <vt:lpstr>db_spec_udf_c39_001</vt:lpstr>
      <vt:lpstr>db_spec_udf_c40_001</vt:lpstr>
      <vt:lpstr>db_spec_udf_c41_001</vt:lpstr>
      <vt:lpstr>db_spec_udf_c42_001</vt:lpstr>
      <vt:lpstr>db_spec_udf_c43_001</vt:lpstr>
      <vt:lpstr>db_spec_udf_c44_001</vt:lpstr>
      <vt:lpstr>db_spec_udf_c45_001</vt:lpstr>
      <vt:lpstr>db_spec_udf_c46_001</vt:lpstr>
      <vt:lpstr>db_spec_udf_c47_001</vt:lpstr>
      <vt:lpstr>db_spec_udf_c48_001</vt:lpstr>
      <vt:lpstr>db_spec_udf_c49_001</vt:lpstr>
      <vt:lpstr>db_spec_udf_c50_001</vt:lpstr>
      <vt:lpstr>db_spec_udf_c51_001</vt:lpstr>
      <vt:lpstr>db_spec_udf_c52_001</vt:lpstr>
      <vt:lpstr>db_spec_udf_c53_001</vt:lpstr>
      <vt:lpstr>db_spec_udf_c54_001</vt:lpstr>
      <vt:lpstr>db_spec_udf_c55_001</vt:lpstr>
      <vt:lpstr>db_spec_udf_c56_001</vt:lpstr>
      <vt:lpstr>db_spec_udf_c57_001</vt:lpstr>
      <vt:lpstr>db_spec_udf_c58_001</vt:lpstr>
      <vt:lpstr>db_spec_udf_c59_001</vt:lpstr>
      <vt:lpstr>db_spec_udf_c60_001</vt:lpstr>
      <vt:lpstr>db_spec_udf_c61_001</vt:lpstr>
      <vt:lpstr>db_spec_udf_c62_001</vt:lpstr>
      <vt:lpstr>db_spec_udf_c63_001</vt:lpstr>
      <vt:lpstr>db_spec_udf_c64_001</vt:lpstr>
      <vt:lpstr>db_spec_udf_c65_001</vt:lpstr>
      <vt:lpstr>db_spec_udf_c66_001</vt:lpstr>
      <vt:lpstr>db_spec_udf_c67_001</vt:lpstr>
      <vt:lpstr>db_spec_udf_c68_001</vt:lpstr>
      <vt:lpstr>db_spec_udf_c69_001</vt:lpstr>
      <vt:lpstr>db_spec_udf_c70_001</vt:lpstr>
      <vt:lpstr>db_spec_udf_c71_001</vt:lpstr>
      <vt:lpstr>db_spec_udf_c72_001</vt:lpstr>
      <vt:lpstr>db_spec_udf_c73_001</vt:lpstr>
      <vt:lpstr>db_spec_udf_c74_001</vt:lpstr>
      <vt:lpstr>db_spec_udf_c75_001</vt:lpstr>
      <vt:lpstr>db_spec_udf_c76_001</vt:lpstr>
      <vt:lpstr>db_spec_udf_c77_001</vt:lpstr>
      <vt:lpstr>db_spec_udf_c78_001</vt:lpstr>
      <vt:lpstr>db_spec_udf_c79_001</vt:lpstr>
      <vt:lpstr>db_spec_udf_c80_001</vt:lpstr>
      <vt:lpstr>db_spec_udf_c81_001</vt:lpstr>
      <vt:lpstr>db_spec_udf_c82_001</vt:lpstr>
      <vt:lpstr>db_spec_udf_c83_001</vt:lpstr>
      <vt:lpstr>db_spec_udf_c84_001</vt:lpstr>
      <vt:lpstr>db_spec_udf_c85_001</vt:lpstr>
      <vt:lpstr>db_spec_udf_c86_001</vt:lpstr>
      <vt:lpstr>db_spec_udf_c87_001</vt:lpstr>
      <vt:lpstr>db_spec_udf_c88_001</vt:lpstr>
      <vt:lpstr>db_spec_udf_c89_001</vt:lpstr>
      <vt:lpstr>db_spec_udf_c90_001</vt:lpstr>
      <vt:lpstr>db_spec_udf_c91_001</vt:lpstr>
      <vt:lpstr>db_spec_udf_c92_001</vt:lpstr>
      <vt:lpstr>db_spec_udf_c93_001</vt:lpstr>
      <vt:lpstr>db_spec_udf_c94_001</vt:lpstr>
      <vt:lpstr>db_spec_udf_c95_001</vt:lpstr>
      <vt:lpstr>db_spec_udf_c96_001</vt:lpstr>
      <vt:lpstr>db_spec_udf_c97_001</vt:lpstr>
      <vt:lpstr>db_spec_udf_c98_001</vt:lpstr>
      <vt:lpstr>db_spec_udf_c99_001</vt:lpstr>
      <vt:lpstr>db_unit_id_001</vt:lpstr>
      <vt:lpstr>db_user_name_001</vt:lpstr>
      <vt:lpstr>dw_uom_ln__uom_code</vt:lpstr>
      <vt:lpstr>dw_uom_ln__uom_id</vt:lpstr>
      <vt:lpstr>dw_uom_pr__uom_code</vt:lpstr>
      <vt:lpstr>dw_uom_pr__uom_id</vt:lpstr>
      <vt:lpstr>dw_uom_tm__uom_code</vt:lpstr>
      <vt:lpstr>dw_uom_tm__uom_id</vt:lpstr>
      <vt:lpstr>dw_uom_vs__uom_code</vt:lpstr>
      <vt:lpstr>dw_uom_vs__uom_id</vt:lpstr>
      <vt:lpstr>DWCount</vt:lpstr>
      <vt:lpstr>dwg_id_001</vt:lpstr>
      <vt:lpstr>dwg_name</vt:lpstr>
      <vt:lpstr>dwg_name_001</vt:lpstr>
      <vt:lpstr>fm_beta</vt:lpstr>
      <vt:lpstr>fm_beta_001</vt:lpstr>
      <vt:lpstr>fm_orif_diam</vt:lpstr>
      <vt:lpstr>fm_orif_diam_001</vt:lpstr>
      <vt:lpstr>fm_orif_diam_uid_001</vt:lpstr>
      <vt:lpstr>fm_orif_mat_id_001</vt:lpstr>
      <vt:lpstr>hd_d_dddw_pipe_orif_material</vt:lpstr>
      <vt:lpstr>hd_d_dddw_spec_cmpnt_mfr</vt:lpstr>
      <vt:lpstr>hd_d_dddw_spec_cmpnt_mod</vt:lpstr>
      <vt:lpstr>hd_d_dddw_spec_line_i_d</vt:lpstr>
      <vt:lpstr>hd_d_dddw_spec_line_num</vt:lpstr>
      <vt:lpstr>hd_d_dddw_spec_line_sched</vt:lpstr>
      <vt:lpstr>hd_d_dddw_spec_line_size</vt:lpstr>
      <vt:lpstr>hd_d_dddw_spec_line_uom</vt:lpstr>
      <vt:lpstr>hd_d_dddw_spec_pd_dwg_name</vt:lpstr>
      <vt:lpstr>hd_d_ex_sub</vt:lpstr>
      <vt:lpstr>hd_dw_uom_ln</vt:lpstr>
      <vt:lpstr>hd_dw_uom_pr</vt:lpstr>
      <vt:lpstr>hd_dw_uom_tm</vt:lpstr>
      <vt:lpstr>hd_dw_uom_vs</vt:lpstr>
      <vt:lpstr>LBCount</vt:lpstr>
      <vt:lpstr>line_i_d_001</vt:lpstr>
      <vt:lpstr>line_num_001</vt:lpstr>
      <vt:lpstr>line_sched_001</vt:lpstr>
      <vt:lpstr>line_size_001</vt:lpstr>
      <vt:lpstr>line_uom_001</vt:lpstr>
      <vt:lpstr>logo_001</vt:lpstr>
      <vt:lpstr>NumOfTags</vt:lpstr>
      <vt:lpstr>pd_corrosive_001</vt:lpstr>
      <vt:lpstr>pd_dens_uid_001</vt:lpstr>
      <vt:lpstr>pd_flow_max</vt:lpstr>
      <vt:lpstr>pd_flow_max_001</vt:lpstr>
      <vt:lpstr>pd_flow_min</vt:lpstr>
      <vt:lpstr>pd_flow_min_001</vt:lpstr>
      <vt:lpstr>pd_flow_nor</vt:lpstr>
      <vt:lpstr>pd_flow_nor_001</vt:lpstr>
      <vt:lpstr>pd_fluid_name</vt:lpstr>
      <vt:lpstr>pd_fluid_name_001</vt:lpstr>
      <vt:lpstr>pd_fluid_phase_001</vt:lpstr>
      <vt:lpstr>pd_press_base</vt:lpstr>
      <vt:lpstr>pd_press_base_001</vt:lpstr>
      <vt:lpstr>pd_press_base_uid_001</vt:lpstr>
      <vt:lpstr>pd_press_max</vt:lpstr>
      <vt:lpstr>pd_press_max_001</vt:lpstr>
      <vt:lpstr>pd_press_nor</vt:lpstr>
      <vt:lpstr>pd_press_nor_001</vt:lpstr>
      <vt:lpstr>pd_spec_grav_base</vt:lpstr>
      <vt:lpstr>pd_spec_grav_base_001</vt:lpstr>
      <vt:lpstr>pd_spec_grav_nor</vt:lpstr>
      <vt:lpstr>pd_spec_grav_nor_001</vt:lpstr>
      <vt:lpstr>pd_temp_base</vt:lpstr>
      <vt:lpstr>pd_temp_base_001</vt:lpstr>
      <vt:lpstr>pd_temp_base_uid_001</vt:lpstr>
      <vt:lpstr>pd_temp_max</vt:lpstr>
      <vt:lpstr>pd_temp_max_001</vt:lpstr>
      <vt:lpstr>pd_temp_min_001</vt:lpstr>
      <vt:lpstr>pd_temp_nor</vt:lpstr>
      <vt:lpstr>pd_temp_nor_001</vt:lpstr>
      <vt:lpstr>pd_temp_uid_001</vt:lpstr>
      <vt:lpstr>pd_visc_nor</vt:lpstr>
      <vt:lpstr>pd_visc_nor_001</vt:lpstr>
      <vt:lpstr>pd_visc_uid_001</vt:lpstr>
      <vt:lpstr>pid_no_001</vt:lpstr>
      <vt:lpstr>plant_id_001</vt:lpstr>
      <vt:lpstr>Sheet1!Print_Area</vt:lpstr>
      <vt:lpstr>proc_func_id_001</vt:lpstr>
      <vt:lpstr>proj_id_001</vt:lpstr>
      <vt:lpstr>RBCount</vt:lpstr>
      <vt:lpstr>rev_id_001</vt:lpstr>
      <vt:lpstr>Sel_cmpnt_mfr_id_001</vt:lpstr>
      <vt:lpstr>Sel_cmpnt_mod_id_001</vt:lpstr>
      <vt:lpstr>Sel_fm_diff_press_tr_uid_001</vt:lpstr>
      <vt:lpstr>Sel_fm_orif_mat_id_001</vt:lpstr>
      <vt:lpstr>Sel_fm_sub_meter_type_001</vt:lpstr>
      <vt:lpstr>Sel_pd_press_base_uid_001</vt:lpstr>
      <vt:lpstr>Sel_pd_temp_base_uid_001</vt:lpstr>
      <vt:lpstr>Sel_pd_temp_uid_001</vt:lpstr>
      <vt:lpstr>Sel_pd_visc_uid_001</vt:lpstr>
      <vt:lpstr>Sel_spec_udf_c01_001</vt:lpstr>
      <vt:lpstr>Sel_spec_udf_c02_001</vt:lpstr>
      <vt:lpstr>Sel_spec_udf_c03_001</vt:lpstr>
      <vt:lpstr>SelectedTag</vt:lpstr>
      <vt:lpstr>site_id_001</vt:lpstr>
      <vt:lpstr>spec_cmpnt_type_001</vt:lpstr>
      <vt:lpstr>spec_id_001</vt:lpstr>
      <vt:lpstr>spec_note</vt:lpstr>
      <vt:lpstr>spec_note_001</vt:lpstr>
      <vt:lpstr>spec_udf_c09</vt:lpstr>
      <vt:lpstr>spec_udf_c09_001</vt:lpstr>
      <vt:lpstr>spec_udf_c10</vt:lpstr>
      <vt:lpstr>spec_udf_c10_001</vt:lpstr>
      <vt:lpstr>spec_udf_c100_001</vt:lpstr>
      <vt:lpstr>spec_udf_c16</vt:lpstr>
      <vt:lpstr>spec_udf_c16_001</vt:lpstr>
      <vt:lpstr>spec_udf_c22</vt:lpstr>
      <vt:lpstr>spec_udf_c22_001</vt:lpstr>
      <vt:lpstr>spec_udf_c23</vt:lpstr>
      <vt:lpstr>spec_udf_c23_001</vt:lpstr>
      <vt:lpstr>spec_udf_c36_001</vt:lpstr>
      <vt:lpstr>spec_udf_c37_001</vt:lpstr>
      <vt:lpstr>spec_udf_c38_001</vt:lpstr>
      <vt:lpstr>spec_udf_c39_001</vt:lpstr>
      <vt:lpstr>spec_udf_c40_001</vt:lpstr>
      <vt:lpstr>spec_udf_c41_001</vt:lpstr>
      <vt:lpstr>spec_udf_c42_001</vt:lpstr>
      <vt:lpstr>spec_udf_c43_001</vt:lpstr>
      <vt:lpstr>spec_udf_c44_001</vt:lpstr>
      <vt:lpstr>spec_udf_c45_001</vt:lpstr>
      <vt:lpstr>spec_udf_c46_001</vt:lpstr>
      <vt:lpstr>spec_udf_c47_001</vt:lpstr>
      <vt:lpstr>spec_udf_c48_001</vt:lpstr>
      <vt:lpstr>spec_udf_c49_001</vt:lpstr>
      <vt:lpstr>spec_udf_c50_001</vt:lpstr>
      <vt:lpstr>spec_udf_c51_001</vt:lpstr>
      <vt:lpstr>spec_udf_c52_001</vt:lpstr>
      <vt:lpstr>spec_udf_c53_001</vt:lpstr>
      <vt:lpstr>spec_udf_c54_001</vt:lpstr>
      <vt:lpstr>spec_udf_c55_001</vt:lpstr>
      <vt:lpstr>spec_udf_c56_001</vt:lpstr>
      <vt:lpstr>spec_udf_c57_001</vt:lpstr>
      <vt:lpstr>spec_udf_c58_001</vt:lpstr>
      <vt:lpstr>spec_udf_c59_001</vt:lpstr>
      <vt:lpstr>spec_udf_c60_001</vt:lpstr>
      <vt:lpstr>spec_udf_c61_001</vt:lpstr>
      <vt:lpstr>spec_udf_c62_001</vt:lpstr>
      <vt:lpstr>spec_udf_c63_001</vt:lpstr>
      <vt:lpstr>spec_udf_c64_001</vt:lpstr>
      <vt:lpstr>spec_udf_c65_001</vt:lpstr>
      <vt:lpstr>spec_udf_c66_001</vt:lpstr>
      <vt:lpstr>spec_udf_c67_001</vt:lpstr>
      <vt:lpstr>spec_udf_c68_001</vt:lpstr>
      <vt:lpstr>spec_udf_c69_001</vt:lpstr>
      <vt:lpstr>spec_udf_c70_001</vt:lpstr>
      <vt:lpstr>spec_udf_c71_001</vt:lpstr>
      <vt:lpstr>spec_udf_c72_001</vt:lpstr>
      <vt:lpstr>spec_udf_c73_001</vt:lpstr>
      <vt:lpstr>spec_udf_c74_001</vt:lpstr>
      <vt:lpstr>spec_udf_c75_001</vt:lpstr>
      <vt:lpstr>spec_udf_c76_001</vt:lpstr>
      <vt:lpstr>spec_udf_c77_001</vt:lpstr>
      <vt:lpstr>spec_udf_c78_001</vt:lpstr>
      <vt:lpstr>spec_udf_c79_001</vt:lpstr>
      <vt:lpstr>spec_udf_c80_001</vt:lpstr>
      <vt:lpstr>spec_udf_c81_001</vt:lpstr>
      <vt:lpstr>spec_udf_c82_001</vt:lpstr>
      <vt:lpstr>spec_udf_c83_001</vt:lpstr>
      <vt:lpstr>spec_udf_c84_001</vt:lpstr>
      <vt:lpstr>spec_udf_c85_001</vt:lpstr>
      <vt:lpstr>spec_udf_c86_001</vt:lpstr>
      <vt:lpstr>spec_udf_c87_001</vt:lpstr>
      <vt:lpstr>spec_udf_c88_001</vt:lpstr>
      <vt:lpstr>spec_udf_c89_001</vt:lpstr>
      <vt:lpstr>spec_udf_c90_001</vt:lpstr>
      <vt:lpstr>spec_udf_c91_001</vt:lpstr>
      <vt:lpstr>spec_udf_c92_001</vt:lpstr>
      <vt:lpstr>spec_udf_c93_001</vt:lpstr>
      <vt:lpstr>spec_udf_c94_001</vt:lpstr>
      <vt:lpstr>spec_udf_c95_001</vt:lpstr>
      <vt:lpstr>spec_udf_c96_001</vt:lpstr>
      <vt:lpstr>spec_udf_c97_001</vt:lpstr>
      <vt:lpstr>spec_udf_c98_001</vt:lpstr>
      <vt:lpstr>spec_udf_c99_001</vt:lpstr>
      <vt:lpstr>st_LB_fm_bleed_hole_diam_uid_001</vt:lpstr>
      <vt:lpstr>st_LB_fm_meter_type_001</vt:lpstr>
      <vt:lpstr>st_LB_fm_orif_diam_uid_001</vt:lpstr>
      <vt:lpstr>st_LB_pd_fluid_phase_001</vt:lpstr>
      <vt:lpstr>SubT_0</vt:lpstr>
      <vt:lpstr>SubT_1</vt:lpstr>
      <vt:lpstr>SubT_2</vt:lpstr>
      <vt:lpstr>SubT_3</vt:lpstr>
      <vt:lpstr>SubT_4</vt:lpstr>
      <vt:lpstr>SubT_5</vt:lpstr>
      <vt:lpstr>SubT_6</vt:lpstr>
      <vt:lpstr>SubT_7</vt:lpstr>
      <vt:lpstr>SubT_8</vt:lpstr>
      <vt:lpstr>Tab_d_dddw_pipe_orif_material</vt:lpstr>
      <vt:lpstr>Tab_d_dddw_spec_cmpnt_mfr</vt:lpstr>
      <vt:lpstr>Tab_d_dddw_spec_cmpnt_mod</vt:lpstr>
      <vt:lpstr>Tab_d_dddw_spec_line_i_d</vt:lpstr>
      <vt:lpstr>Tab_d_dddw_spec_line_num</vt:lpstr>
      <vt:lpstr>Tab_d_dddw_spec_line_sched</vt:lpstr>
      <vt:lpstr>Tab_d_dddw_spec_line_size</vt:lpstr>
      <vt:lpstr>Tab_d_dddw_spec_line_uom</vt:lpstr>
      <vt:lpstr>Tab_d_dddw_spec_pd_dwg_name</vt:lpstr>
      <vt:lpstr>Tab_d_ex_sub</vt:lpstr>
      <vt:lpstr>Tab_dw_uom_ln</vt:lpstr>
      <vt:lpstr>Tab_dw_uom_pr</vt:lpstr>
      <vt:lpstr>Tab_dw_uom_tm</vt:lpstr>
      <vt:lpstr>Tab_dw_uom_vs</vt:lpstr>
      <vt:lpstr>tag_number_note</vt:lpstr>
      <vt:lpstr>TagColumn</vt:lpstr>
      <vt:lpstr>TagDataSheet</vt:lpstr>
      <vt:lpstr>TagNumberCol</vt:lpstr>
      <vt:lpstr>temp_uom_001</vt:lpstr>
      <vt:lpstr>unit_id_001</vt:lpstr>
      <vt:lpstr>user_name_001</vt:lpstr>
    </vt:vector>
  </TitlesOfParts>
  <Company>IISDC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Egai</dc:creator>
  <cp:lastModifiedBy>Rachel Christian</cp:lastModifiedBy>
  <cp:lastPrinted>2019-11-22T21:25:50Z</cp:lastPrinted>
  <dcterms:created xsi:type="dcterms:W3CDTF">2001-11-12T09:52:02Z</dcterms:created>
  <dcterms:modified xsi:type="dcterms:W3CDTF">2019-12-05T17:19:29Z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mary Audience">
    <vt:lpwstr>271;#Engineering|4a124a21-acb4-43dd-9d41-700e4d788288;#218;#Executive|c3a93fd3-557b-4661-847e-d9b3e97db12c;#272;#IT|902e63d3-a121-4eb3-8e4c-d8b1e608622c;#274;#Operations|1e9aa1b4-728d-484d-b676-b666b9fb246f</vt:lpwstr>
  </property>
  <property fmtid="{D5CDD505-2E9C-101B-9397-08002B2CF9AE}" pid="3" name="Order">
    <vt:lpwstr>1521500.00000000</vt:lpwstr>
  </property>
</Properties>
</file>